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holocher\Documents\Financial Statements 2022-23\"/>
    </mc:Choice>
  </mc:AlternateContent>
  <xr:revisionPtr revIDLastSave="0" documentId="13_ncr:1_{3577F074-011E-499C-897D-0BF57C41A8A8}" xr6:coauthVersionLast="47" xr6:coauthVersionMax="47" xr10:uidLastSave="{00000000-0000-0000-0000-000000000000}"/>
  <bookViews>
    <workbookView xWindow="-28920" yWindow="-120" windowWidth="29040" windowHeight="15840" tabRatio="294" xr2:uid="{00000000-000D-0000-FFFF-FFFF00000000}"/>
  </bookViews>
  <sheets>
    <sheet name="Sheet1" sheetId="1" r:id="rId1"/>
  </sheets>
  <definedNames>
    <definedName name="NvsASD">"V2023-06-30"</definedName>
    <definedName name="NvsAutoDrillOk">"VN"</definedName>
    <definedName name="NvsDateToNumber">"Y"</definedName>
    <definedName name="NvsDrillHyperLink" localSheetId="0">"https://jcshr.jeffco.k12.co.us/psp/HR92PRD_newwin/EMPLOYEE/ERP/c/REPORT_BOOKS.IC_RUN_DRILLDOWN.GBL?Action=A&amp;NVS_INSTANCE=7557918_11277656"</definedName>
    <definedName name="NvsElapsedTime">0.0000231481462833472</definedName>
    <definedName name="NvsEndTime">45380.350162037</definedName>
    <definedName name="NvsInstanceHook" localSheetId="0">CollapseNplosionMacro</definedName>
    <definedName name="NvsInstLang">"VENG"</definedName>
    <definedName name="NvsInstSpec">"%,FDEPTID,TCHARTER_CAFR,NJEFF_ACADEMY"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"%,X,RPT.ACCOUNT.,CZF.."</definedName>
    <definedName name="NvsPanelEffdt">"V1900-01-01"</definedName>
    <definedName name="NvsPanelSetid">"VGF020"</definedName>
    <definedName name="NvsReqBU">"VGF020"</definedName>
    <definedName name="NvsReqBUOnly">"VY"</definedName>
    <definedName name="NvsSheetType" localSheetId="0">"M"</definedName>
    <definedName name="NvsTransLed">"VN"</definedName>
    <definedName name="NvsTreeASD">"V2023-06-30"</definedName>
    <definedName name="NvsValTbl.ACCOUNT">"GL_ACCOUNT_TBL"</definedName>
    <definedName name="NvsValTbl.BUDGET_YEAR">"BUDGET_YEAR"</definedName>
    <definedName name="NvsValTbl.BUSINESS_UNIT">"BUS_UNIT_TBL_GL"</definedName>
    <definedName name="NvsValTbl.FUND_CODE">"FUND_TBL"</definedName>
    <definedName name="NvsValTbl.PROGRAM_CODE">"PROGRAM_TBL"</definedName>
    <definedName name="PED">Sheet1!$CX$4</definedName>
    <definedName name="_xlnm.Print_Area" localSheetId="0">Sheet1!$H$10:$CT$151</definedName>
    <definedName name="_xlnm.Print_Titles" localSheetId="0">Sheet1!$B:$C,Sheet1!$2:$9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D131" i="1" l="1"/>
  <c r="CT131" i="1"/>
  <c r="CS131" i="1"/>
  <c r="DD130" i="1"/>
  <c r="CT130" i="1"/>
  <c r="CS130" i="1"/>
  <c r="DD128" i="1"/>
  <c r="CT128" i="1"/>
  <c r="CS128" i="1"/>
  <c r="DD127" i="1"/>
  <c r="CT127" i="1"/>
  <c r="CS127" i="1"/>
  <c r="DD126" i="1"/>
  <c r="CT126" i="1"/>
  <c r="CS126" i="1"/>
  <c r="DD125" i="1"/>
  <c r="CT125" i="1"/>
  <c r="CS125" i="1"/>
  <c r="DD124" i="1"/>
  <c r="CT124" i="1"/>
  <c r="CS124" i="1"/>
  <c r="DD123" i="1"/>
  <c r="CT123" i="1"/>
  <c r="CS123" i="1"/>
  <c r="DD122" i="1"/>
  <c r="CT122" i="1"/>
  <c r="CS122" i="1"/>
  <c r="DD121" i="1"/>
  <c r="CT121" i="1"/>
  <c r="CS121" i="1"/>
  <c r="DD120" i="1"/>
  <c r="CT120" i="1"/>
  <c r="CS120" i="1"/>
  <c r="DD119" i="1"/>
  <c r="CT119" i="1"/>
  <c r="CS119" i="1"/>
  <c r="DD118" i="1"/>
  <c r="CT118" i="1"/>
  <c r="CS118" i="1"/>
  <c r="DD117" i="1"/>
  <c r="CT117" i="1"/>
  <c r="CS117" i="1"/>
  <c r="DD116" i="1"/>
  <c r="CT116" i="1"/>
  <c r="CS116" i="1"/>
  <c r="DD115" i="1"/>
  <c r="CT115" i="1"/>
  <c r="CS115" i="1"/>
  <c r="DD114" i="1"/>
  <c r="CT114" i="1"/>
  <c r="CS114" i="1"/>
  <c r="DD113" i="1"/>
  <c r="CT113" i="1"/>
  <c r="CS113" i="1"/>
  <c r="DD112" i="1"/>
  <c r="CT112" i="1"/>
  <c r="CS112" i="1"/>
  <c r="DD111" i="1"/>
  <c r="CT111" i="1"/>
  <c r="CS111" i="1"/>
  <c r="DD110" i="1"/>
  <c r="CT110" i="1"/>
  <c r="CS110" i="1"/>
  <c r="DD108" i="1"/>
  <c r="CT108" i="1"/>
  <c r="CS108" i="1"/>
  <c r="DD107" i="1"/>
  <c r="CT107" i="1"/>
  <c r="CS107" i="1"/>
  <c r="DD106" i="1"/>
  <c r="CT106" i="1"/>
  <c r="CS106" i="1"/>
  <c r="DD105" i="1"/>
  <c r="CT105" i="1"/>
  <c r="CS105" i="1"/>
  <c r="DD104" i="1"/>
  <c r="CT104" i="1"/>
  <c r="CS104" i="1"/>
  <c r="DD103" i="1"/>
  <c r="CT103" i="1"/>
  <c r="CS103" i="1"/>
  <c r="DD102" i="1"/>
  <c r="CT102" i="1"/>
  <c r="CS102" i="1"/>
  <c r="DD101" i="1"/>
  <c r="CT101" i="1"/>
  <c r="CS101" i="1"/>
  <c r="DD100" i="1"/>
  <c r="CT100" i="1"/>
  <c r="CS100" i="1"/>
  <c r="DD99" i="1"/>
  <c r="CT99" i="1"/>
  <c r="CS99" i="1"/>
  <c r="DD98" i="1"/>
  <c r="CT98" i="1"/>
  <c r="CS98" i="1"/>
  <c r="DD97" i="1"/>
  <c r="CT97" i="1"/>
  <c r="CS97" i="1"/>
  <c r="DD96" i="1"/>
  <c r="CT96" i="1"/>
  <c r="CS96" i="1"/>
  <c r="DD95" i="1"/>
  <c r="CT95" i="1"/>
  <c r="CS95" i="1"/>
  <c r="DD94" i="1"/>
  <c r="CT94" i="1"/>
  <c r="CS94" i="1"/>
  <c r="DD93" i="1"/>
  <c r="CT93" i="1"/>
  <c r="CS93" i="1"/>
  <c r="DD92" i="1"/>
  <c r="CT92" i="1"/>
  <c r="CS92" i="1"/>
  <c r="DD91" i="1"/>
  <c r="CT91" i="1"/>
  <c r="CS91" i="1"/>
  <c r="DD90" i="1"/>
  <c r="CT90" i="1"/>
  <c r="CS90" i="1"/>
  <c r="DD89" i="1"/>
  <c r="CT89" i="1"/>
  <c r="CS89" i="1"/>
  <c r="DD88" i="1"/>
  <c r="CT88" i="1"/>
  <c r="CS88" i="1"/>
  <c r="DD87" i="1"/>
  <c r="CT87" i="1"/>
  <c r="CS87" i="1"/>
  <c r="DD86" i="1"/>
  <c r="CT86" i="1"/>
  <c r="CS86" i="1"/>
  <c r="DD85" i="1"/>
  <c r="CT85" i="1"/>
  <c r="CS85" i="1"/>
  <c r="DD84" i="1"/>
  <c r="CT84" i="1"/>
  <c r="CS84" i="1"/>
  <c r="DD83" i="1"/>
  <c r="CT83" i="1"/>
  <c r="CS83" i="1"/>
  <c r="DD82" i="1"/>
  <c r="CT82" i="1"/>
  <c r="CS82" i="1"/>
  <c r="DD81" i="1"/>
  <c r="CT81" i="1"/>
  <c r="CS81" i="1"/>
  <c r="DD80" i="1"/>
  <c r="CT80" i="1"/>
  <c r="CS80" i="1"/>
  <c r="DD79" i="1"/>
  <c r="CT79" i="1"/>
  <c r="CS79" i="1"/>
  <c r="DD78" i="1"/>
  <c r="CT78" i="1"/>
  <c r="CS78" i="1"/>
  <c r="DD77" i="1"/>
  <c r="CT77" i="1"/>
  <c r="CS77" i="1"/>
  <c r="DD76" i="1"/>
  <c r="CT76" i="1"/>
  <c r="CS76" i="1"/>
  <c r="DD75" i="1"/>
  <c r="CT75" i="1"/>
  <c r="CS75" i="1"/>
  <c r="DD74" i="1"/>
  <c r="CT74" i="1"/>
  <c r="CS74" i="1"/>
  <c r="DD73" i="1"/>
  <c r="CT73" i="1"/>
  <c r="CS73" i="1"/>
  <c r="DD72" i="1"/>
  <c r="CT72" i="1"/>
  <c r="CS72" i="1"/>
  <c r="DD71" i="1"/>
  <c r="CT71" i="1"/>
  <c r="CS71" i="1"/>
  <c r="DD70" i="1"/>
  <c r="CT70" i="1"/>
  <c r="CS70" i="1"/>
  <c r="DD69" i="1"/>
  <c r="CT69" i="1"/>
  <c r="CS69" i="1"/>
  <c r="DD67" i="1"/>
  <c r="CR67" i="1"/>
  <c r="CR133" i="1" s="1"/>
  <c r="CP67" i="1"/>
  <c r="CP133" i="1" s="1"/>
  <c r="CO67" i="1"/>
  <c r="CO133" i="1" s="1"/>
  <c r="CN67" i="1"/>
  <c r="CN133" i="1" s="1"/>
  <c r="CL67" i="1"/>
  <c r="CL133" i="1" s="1"/>
  <c r="CK67" i="1"/>
  <c r="CK133" i="1" s="1"/>
  <c r="CJ67" i="1"/>
  <c r="CJ133" i="1" s="1"/>
  <c r="CI67" i="1"/>
  <c r="CI133" i="1" s="1"/>
  <c r="CG67" i="1"/>
  <c r="CG133" i="1" s="1"/>
  <c r="CF67" i="1"/>
  <c r="CF133" i="1" s="1"/>
  <c r="CE67" i="1"/>
  <c r="CE133" i="1" s="1"/>
  <c r="CD67" i="1"/>
  <c r="CD133" i="1" s="1"/>
  <c r="CC67" i="1"/>
  <c r="CC133" i="1" s="1"/>
  <c r="CB67" i="1"/>
  <c r="CB133" i="1" s="1"/>
  <c r="CA67" i="1"/>
  <c r="CA133" i="1" s="1"/>
  <c r="BZ67" i="1"/>
  <c r="BZ133" i="1" s="1"/>
  <c r="BY67" i="1"/>
  <c r="BY133" i="1" s="1"/>
  <c r="BX67" i="1"/>
  <c r="BX133" i="1" s="1"/>
  <c r="BW67" i="1"/>
  <c r="BW133" i="1" s="1"/>
  <c r="BV67" i="1"/>
  <c r="BV133" i="1" s="1"/>
  <c r="BU67" i="1"/>
  <c r="BU133" i="1" s="1"/>
  <c r="BT67" i="1"/>
  <c r="BT133" i="1" s="1"/>
  <c r="BS67" i="1"/>
  <c r="BS133" i="1" s="1"/>
  <c r="BR67" i="1"/>
  <c r="BR133" i="1" s="1"/>
  <c r="BQ67" i="1"/>
  <c r="BQ133" i="1" s="1"/>
  <c r="BP67" i="1"/>
  <c r="BP133" i="1" s="1"/>
  <c r="BO67" i="1"/>
  <c r="BO133" i="1" s="1"/>
  <c r="BN67" i="1"/>
  <c r="BN133" i="1" s="1"/>
  <c r="BM67" i="1"/>
  <c r="BM133" i="1" s="1"/>
  <c r="BL67" i="1"/>
  <c r="BL133" i="1" s="1"/>
  <c r="BK67" i="1"/>
  <c r="BK133" i="1" s="1"/>
  <c r="BJ67" i="1"/>
  <c r="BJ133" i="1" s="1"/>
  <c r="BI67" i="1"/>
  <c r="BI133" i="1" s="1"/>
  <c r="BH67" i="1"/>
  <c r="BH133" i="1" s="1"/>
  <c r="BG67" i="1"/>
  <c r="BG133" i="1" s="1"/>
  <c r="BF67" i="1"/>
  <c r="BF133" i="1" s="1"/>
  <c r="BE67" i="1"/>
  <c r="BE133" i="1" s="1"/>
  <c r="BD67" i="1"/>
  <c r="BD133" i="1" s="1"/>
  <c r="BC67" i="1"/>
  <c r="BC133" i="1" s="1"/>
  <c r="BB67" i="1"/>
  <c r="BB133" i="1" s="1"/>
  <c r="BA67" i="1"/>
  <c r="BA133" i="1" s="1"/>
  <c r="AZ67" i="1"/>
  <c r="AZ133" i="1" s="1"/>
  <c r="AY67" i="1"/>
  <c r="AY133" i="1" s="1"/>
  <c r="AX67" i="1"/>
  <c r="AX133" i="1" s="1"/>
  <c r="AW67" i="1"/>
  <c r="AW133" i="1" s="1"/>
  <c r="AV67" i="1"/>
  <c r="AV133" i="1" s="1"/>
  <c r="AU67" i="1"/>
  <c r="AU133" i="1" s="1"/>
  <c r="AT67" i="1"/>
  <c r="AT133" i="1" s="1"/>
  <c r="AS67" i="1"/>
  <c r="AS133" i="1" s="1"/>
  <c r="AR67" i="1"/>
  <c r="AR133" i="1" s="1"/>
  <c r="AQ67" i="1"/>
  <c r="AQ133" i="1" s="1"/>
  <c r="AP67" i="1"/>
  <c r="AP133" i="1" s="1"/>
  <c r="AO67" i="1"/>
  <c r="AO133" i="1" s="1"/>
  <c r="AN67" i="1"/>
  <c r="AN133" i="1" s="1"/>
  <c r="AM67" i="1"/>
  <c r="AM133" i="1" s="1"/>
  <c r="AL67" i="1"/>
  <c r="AL133" i="1" s="1"/>
  <c r="AK67" i="1"/>
  <c r="AK133" i="1" s="1"/>
  <c r="AJ67" i="1"/>
  <c r="AJ133" i="1" s="1"/>
  <c r="AI67" i="1"/>
  <c r="AI133" i="1" s="1"/>
  <c r="AH67" i="1"/>
  <c r="AH133" i="1" s="1"/>
  <c r="AG67" i="1"/>
  <c r="AG133" i="1" s="1"/>
  <c r="AF67" i="1"/>
  <c r="AF133" i="1" s="1"/>
  <c r="AE67" i="1"/>
  <c r="AE133" i="1" s="1"/>
  <c r="AD67" i="1"/>
  <c r="AD133" i="1" s="1"/>
  <c r="AC67" i="1"/>
  <c r="AC133" i="1" s="1"/>
  <c r="AB67" i="1"/>
  <c r="AB133" i="1" s="1"/>
  <c r="AA67" i="1"/>
  <c r="AA133" i="1" s="1"/>
  <c r="Z67" i="1"/>
  <c r="Z133" i="1" s="1"/>
  <c r="Y67" i="1"/>
  <c r="Y133" i="1" s="1"/>
  <c r="X67" i="1"/>
  <c r="X133" i="1" s="1"/>
  <c r="W67" i="1"/>
  <c r="W133" i="1" s="1"/>
  <c r="V67" i="1"/>
  <c r="V133" i="1" s="1"/>
  <c r="U67" i="1"/>
  <c r="U133" i="1" s="1"/>
  <c r="T67" i="1"/>
  <c r="T133" i="1" s="1"/>
  <c r="S67" i="1"/>
  <c r="S133" i="1" s="1"/>
  <c r="R67" i="1"/>
  <c r="R133" i="1" s="1"/>
  <c r="Q67" i="1"/>
  <c r="Q133" i="1" s="1"/>
  <c r="P67" i="1"/>
  <c r="P133" i="1" s="1"/>
  <c r="O67" i="1"/>
  <c r="O133" i="1" s="1"/>
  <c r="N67" i="1"/>
  <c r="N133" i="1" s="1"/>
  <c r="M67" i="1"/>
  <c r="M133" i="1" s="1"/>
  <c r="G67" i="1"/>
  <c r="G133" i="1" s="1"/>
  <c r="F67" i="1"/>
  <c r="F133" i="1" s="1"/>
  <c r="E67" i="1"/>
  <c r="E133" i="1" s="1"/>
  <c r="D67" i="1"/>
  <c r="D133" i="1" s="1"/>
  <c r="DD65" i="1"/>
  <c r="CT65" i="1"/>
  <c r="CS65" i="1"/>
  <c r="DD64" i="1"/>
  <c r="CT64" i="1"/>
  <c r="CS64" i="1"/>
  <c r="DD62" i="1"/>
  <c r="CT62" i="1"/>
  <c r="CS62" i="1"/>
  <c r="DD61" i="1"/>
  <c r="CT61" i="1"/>
  <c r="CS61" i="1"/>
  <c r="DD60" i="1"/>
  <c r="CT60" i="1"/>
  <c r="CS60" i="1"/>
  <c r="DD59" i="1"/>
  <c r="CT59" i="1"/>
  <c r="CS59" i="1"/>
  <c r="DD58" i="1"/>
  <c r="CT58" i="1"/>
  <c r="CS58" i="1"/>
  <c r="DD57" i="1"/>
  <c r="CT57" i="1"/>
  <c r="CS57" i="1"/>
  <c r="DD56" i="1"/>
  <c r="CT56" i="1"/>
  <c r="CS56" i="1"/>
  <c r="DD55" i="1"/>
  <c r="CT55" i="1"/>
  <c r="CS55" i="1"/>
  <c r="DD54" i="1"/>
  <c r="CT54" i="1"/>
  <c r="CS54" i="1"/>
  <c r="DD53" i="1"/>
  <c r="CT53" i="1"/>
  <c r="CS53" i="1"/>
  <c r="DD52" i="1"/>
  <c r="CT52" i="1"/>
  <c r="CS52" i="1"/>
  <c r="DD51" i="1"/>
  <c r="CT51" i="1"/>
  <c r="CS51" i="1"/>
  <c r="DD50" i="1"/>
  <c r="CT50" i="1"/>
  <c r="CS50" i="1"/>
  <c r="DD49" i="1"/>
  <c r="CT49" i="1"/>
  <c r="CS49" i="1"/>
  <c r="DD48" i="1"/>
  <c r="CT48" i="1"/>
  <c r="CS48" i="1"/>
  <c r="DD47" i="1"/>
  <c r="CT47" i="1"/>
  <c r="CS47" i="1"/>
  <c r="DD46" i="1"/>
  <c r="CT46" i="1"/>
  <c r="CS46" i="1"/>
  <c r="DD45" i="1"/>
  <c r="CT45" i="1"/>
  <c r="CS45" i="1"/>
  <c r="DD44" i="1"/>
  <c r="CT44" i="1"/>
  <c r="CS44" i="1"/>
  <c r="DD43" i="1"/>
  <c r="CT43" i="1"/>
  <c r="CS43" i="1"/>
  <c r="DD42" i="1"/>
  <c r="CT42" i="1"/>
  <c r="CS42" i="1"/>
  <c r="DD41" i="1"/>
  <c r="CT41" i="1"/>
  <c r="CS41" i="1"/>
  <c r="DD40" i="1"/>
  <c r="CT40" i="1"/>
  <c r="CS40" i="1"/>
  <c r="DD39" i="1"/>
  <c r="CT39" i="1"/>
  <c r="CS39" i="1"/>
  <c r="DD38" i="1"/>
  <c r="CT38" i="1"/>
  <c r="CS38" i="1"/>
  <c r="DD37" i="1"/>
  <c r="CT37" i="1"/>
  <c r="CS37" i="1"/>
  <c r="DD35" i="1"/>
  <c r="CR35" i="1"/>
  <c r="CP35" i="1"/>
  <c r="CO35" i="1"/>
  <c r="CO135" i="1" s="1"/>
  <c r="CN35" i="1"/>
  <c r="CL35" i="1"/>
  <c r="CK35" i="1"/>
  <c r="CJ35" i="1"/>
  <c r="CI35" i="1"/>
  <c r="G35" i="1"/>
  <c r="F35" i="1"/>
  <c r="E35" i="1"/>
  <c r="D35" i="1"/>
  <c r="DD33" i="1"/>
  <c r="K33" i="1"/>
  <c r="CT33" i="1" s="1"/>
  <c r="DD32" i="1"/>
  <c r="K32" i="1"/>
  <c r="CT32" i="1" s="1"/>
  <c r="DD31" i="1"/>
  <c r="K31" i="1"/>
  <c r="CT31" i="1" s="1"/>
  <c r="DD30" i="1"/>
  <c r="K30" i="1"/>
  <c r="CT30" i="1" s="1"/>
  <c r="DD29" i="1"/>
  <c r="K29" i="1"/>
  <c r="CT29" i="1" s="1"/>
  <c r="DD28" i="1"/>
  <c r="K28" i="1"/>
  <c r="CT28" i="1" s="1"/>
  <c r="DD27" i="1"/>
  <c r="K27" i="1"/>
  <c r="CT27" i="1" s="1"/>
  <c r="DD26" i="1"/>
  <c r="K26" i="1"/>
  <c r="CT26" i="1" s="1"/>
  <c r="DD25" i="1"/>
  <c r="K25" i="1"/>
  <c r="CT25" i="1" s="1"/>
  <c r="DD24" i="1"/>
  <c r="K24" i="1"/>
  <c r="CT24" i="1" s="1"/>
  <c r="DD23" i="1"/>
  <c r="K23" i="1"/>
  <c r="CT23" i="1" s="1"/>
  <c r="DD22" i="1"/>
  <c r="K22" i="1"/>
  <c r="CT22" i="1" s="1"/>
  <c r="DD21" i="1"/>
  <c r="K21" i="1"/>
  <c r="CT21" i="1" s="1"/>
  <c r="DD20" i="1"/>
  <c r="K20" i="1"/>
  <c r="CT20" i="1" s="1"/>
  <c r="DD19" i="1"/>
  <c r="K19" i="1"/>
  <c r="CT19" i="1" s="1"/>
  <c r="DD18" i="1"/>
  <c r="K18" i="1"/>
  <c r="CT18" i="1" s="1"/>
  <c r="DD17" i="1"/>
  <c r="K17" i="1"/>
  <c r="CT17" i="1" s="1"/>
  <c r="DD16" i="1"/>
  <c r="K16" i="1"/>
  <c r="CT16" i="1" s="1"/>
  <c r="DD15" i="1"/>
  <c r="K15" i="1"/>
  <c r="CT15" i="1" s="1"/>
  <c r="DD14" i="1"/>
  <c r="K14" i="1"/>
  <c r="CT14" i="1" s="1"/>
  <c r="DD13" i="1"/>
  <c r="K13" i="1"/>
  <c r="CT13" i="1" s="1"/>
  <c r="B5" i="1"/>
  <c r="CS67" i="1" l="1"/>
  <c r="CS28" i="1"/>
  <c r="CS31" i="1"/>
  <c r="CS29" i="1"/>
  <c r="CS32" i="1"/>
  <c r="CS13" i="1"/>
  <c r="CS16" i="1"/>
  <c r="K35" i="1"/>
  <c r="CT35" i="1" s="1"/>
  <c r="CS15" i="1"/>
  <c r="G135" i="1"/>
  <c r="CJ135" i="1"/>
  <c r="CS20" i="1"/>
  <c r="CS23" i="1"/>
  <c r="CS21" i="1"/>
  <c r="CS24" i="1"/>
  <c r="CS19" i="1"/>
  <c r="CS27" i="1"/>
  <c r="CS14" i="1"/>
  <c r="CS22" i="1"/>
  <c r="CS30" i="1"/>
  <c r="CL135" i="1"/>
  <c r="CL150" i="1" s="1"/>
  <c r="CS17" i="1"/>
  <c r="CS25" i="1"/>
  <c r="CS33" i="1"/>
  <c r="CS35" i="1" s="1"/>
  <c r="CS18" i="1"/>
  <c r="CS26" i="1"/>
  <c r="E135" i="1"/>
  <c r="CR135" i="1"/>
  <c r="CR150" i="1" s="1"/>
  <c r="D135" i="1"/>
  <c r="F135" i="1"/>
  <c r="CI135" i="1"/>
  <c r="CK135" i="1"/>
  <c r="CN135" i="1"/>
  <c r="CP135" i="1"/>
  <c r="CP150" i="1" s="1"/>
  <c r="CT67" i="1"/>
</calcChain>
</file>

<file path=xl/sharedStrings.xml><?xml version="1.0" encoding="utf-8"?>
<sst xmlns="http://schemas.openxmlformats.org/spreadsheetml/2006/main" count="572" uniqueCount="383">
  <si>
    <t/>
  </si>
  <si>
    <t>%,AFT,FDESCR</t>
  </si>
  <si>
    <t>%,C</t>
  </si>
  <si>
    <t>Jefferson County Public Schools</t>
  </si>
  <si>
    <t>Number</t>
  </si>
  <si>
    <t>Description</t>
  </si>
  <si>
    <t>Revenues</t>
  </si>
  <si>
    <t>Encumbrances</t>
  </si>
  <si>
    <t>Requisitions</t>
  </si>
  <si>
    <t>Available</t>
  </si>
  <si>
    <t>%,AFF,FACCOUNT</t>
  </si>
  <si>
    <t>Account</t>
  </si>
  <si>
    <t>Salaries</t>
  </si>
  <si>
    <t>Purchased Services</t>
  </si>
  <si>
    <t>Materials and Supplies</t>
  </si>
  <si>
    <t>Capital Outlay</t>
  </si>
  <si>
    <t>Total Expenditures</t>
  </si>
  <si>
    <t>Prior Year Carryforward</t>
  </si>
  <si>
    <t>%,FACCOUNT,TACCOUNT_ROLLUP,X,NSALARIES</t>
  </si>
  <si>
    <t>%,FACCOUNT,TACCOUNT_ROLLUP,X,NPURCHASED SERVICES</t>
  </si>
  <si>
    <t>Benefits</t>
  </si>
  <si>
    <t>Total Salaries and Benefits</t>
  </si>
  <si>
    <t>%,FACCOUNT,TACCOUNT_ROLLUP,X,NBENEFITS</t>
  </si>
  <si>
    <t>%,FACCOUNT,TACCOUNT_ROLLUP,X,NSUPPLIES</t>
  </si>
  <si>
    <t>%,FACCOUNT,TACCOUNT_ROLLUP,X,NCAPITAL OUTLAY</t>
  </si>
  <si>
    <t>%,ATF,FDESCR</t>
  </si>
  <si>
    <t>Current Year</t>
  </si>
  <si>
    <t>%,ATF,FFUND_CODE</t>
  </si>
  <si>
    <t>Operational Funds</t>
  </si>
  <si>
    <t>Capital Funds</t>
  </si>
  <si>
    <t>%,LACTUALS,SYTD,FFUND_CODE,X,VCR020,VDS020</t>
  </si>
  <si>
    <t>Total</t>
  </si>
  <si>
    <t>%,LACTUALS,SYTD</t>
  </si>
  <si>
    <t>Estimated Revenue</t>
  </si>
  <si>
    <t>Budget</t>
  </si>
  <si>
    <t>Variance</t>
  </si>
  <si>
    <t>Percent Spent</t>
  </si>
  <si>
    <t>%,LACTUALS,SYTD,FFUND_CODE,X,VCA020,VFS020,VGF020,VGS020,VIR020,VCC020</t>
  </si>
  <si>
    <t>%,LREVEST_BD,UPOSTED_TOTAL_AMT,SADJBAL,FACCOUNT,TACCOUNT_ROLLUP,NREVENUE</t>
  </si>
  <si>
    <t>%,LORG_BD,UPOSTED_TOTAL_AMT,SADJBAL,R,FACCOUNT,TACCOUNT_ROLLUP,XDYYNYN00,NTRANSFERS</t>
  </si>
  <si>
    <t>%,LORG_BD,UPOSTED_TOTAL_AMT,SADJBAL,R,FACCOUNT,TACCOUNT_ROLLUP,XDYYNYN00,NEXPENDITURE</t>
  </si>
  <si>
    <t>Pre-Adjusted Carryforward</t>
  </si>
  <si>
    <t>Adjusted Carryforward</t>
  </si>
  <si>
    <t>%,LORG_EN,UPOSTED_TOTAL_AMT,FACCOUNT,TACCOUNT_ROLLUP,NEXPENDITURE</t>
  </si>
  <si>
    <t>%,LORG_PR,UPOSTED_TOTAL_AMT,FACCOUNT,TACCOUNT_ROLLUP,NEXPENDITURE</t>
  </si>
  <si>
    <t>For Accounting Period:</t>
  </si>
  <si>
    <t>TABOR (school enters amount)</t>
  </si>
  <si>
    <t>%,R,FACCOUNT,TACCOUNT_ROLLUP,XDYYNYN00,NTRANSFERS,NREVENUES</t>
  </si>
  <si>
    <t>Variance - CY Total minus PY Total</t>
  </si>
  <si>
    <t>Prior YTD Totals</t>
  </si>
  <si>
    <t>Current YTD Totals</t>
  </si>
  <si>
    <t>%,LACTUALS,SYTD-1YR</t>
  </si>
  <si>
    <t>%,VCA020</t>
  </si>
  <si>
    <t>%,VCC020</t>
  </si>
  <si>
    <t>%,VGF020</t>
  </si>
  <si>
    <t>%,VGS020</t>
  </si>
  <si>
    <t>%,VCR020</t>
  </si>
  <si>
    <t>%,VDS020</t>
  </si>
  <si>
    <t>%,V511700</t>
  </si>
  <si>
    <t>%,V512100</t>
  </si>
  <si>
    <t>%,V513100</t>
  </si>
  <si>
    <t>%,V521000</t>
  </si>
  <si>
    <t>%,V521100</t>
  </si>
  <si>
    <t>%,V521900</t>
  </si>
  <si>
    <t>%,V522100</t>
  </si>
  <si>
    <t>%,V522200</t>
  </si>
  <si>
    <t>%,V524100</t>
  </si>
  <si>
    <t>%,V524200</t>
  </si>
  <si>
    <t>%,V526200</t>
  </si>
  <si>
    <t>%,V529200</t>
  </si>
  <si>
    <t>%,V529400</t>
  </si>
  <si>
    <t>%,V529500</t>
  </si>
  <si>
    <t>%,V529600</t>
  </si>
  <si>
    <t>%,V529800</t>
  </si>
  <si>
    <t>%,V552100</t>
  </si>
  <si>
    <t>%,V557100</t>
  </si>
  <si>
    <t>%,V557600</t>
  </si>
  <si>
    <t>%,V591100</t>
  </si>
  <si>
    <t>%,V599810</t>
  </si>
  <si>
    <t>%,V599820</t>
  </si>
  <si>
    <t>%,V699000</t>
  </si>
  <si>
    <t>%,V701000</t>
  </si>
  <si>
    <t>%,V702000</t>
  </si>
  <si>
    <t>%,V703000</t>
  </si>
  <si>
    <t>%,V705000</t>
  </si>
  <si>
    <t>%,V708000</t>
  </si>
  <si>
    <t>%,V710000</t>
  </si>
  <si>
    <t>%,V713000</t>
  </si>
  <si>
    <t>%,V715000</t>
  </si>
  <si>
    <t>%,V717000</t>
  </si>
  <si>
    <t>%,V721000</t>
  </si>
  <si>
    <t>%,V723000</t>
  </si>
  <si>
    <t>%,V731000</t>
  </si>
  <si>
    <t>%,V735000</t>
  </si>
  <si>
    <t>%,V741000</t>
  </si>
  <si>
    <t>%,V742000</t>
  </si>
  <si>
    <t>%,V743000</t>
  </si>
  <si>
    <t>%,V745000</t>
  </si>
  <si>
    <t>%,V745500</t>
  </si>
  <si>
    <t>%,V746000</t>
  </si>
  <si>
    <t>%,V747000</t>
  </si>
  <si>
    <t>%,V752000</t>
  </si>
  <si>
    <t>%,V760000</t>
  </si>
  <si>
    <t>%,V763000</t>
  </si>
  <si>
    <t>%,V764000</t>
  </si>
  <si>
    <t>%,V765000</t>
  </si>
  <si>
    <t>%,V766000</t>
  </si>
  <si>
    <t>%,V768000</t>
  </si>
  <si>
    <t>%,V769000</t>
  </si>
  <si>
    <t>%,V770000</t>
  </si>
  <si>
    <t>%,V770800</t>
  </si>
  <si>
    <t>%,V775000</t>
  </si>
  <si>
    <t>%,V781000</t>
  </si>
  <si>
    <t>%,V781500</t>
  </si>
  <si>
    <t>%,V801000</t>
  </si>
  <si>
    <t>%,V806000</t>
  </si>
  <si>
    <t>%,V810000</t>
  </si>
  <si>
    <t>%,V810001</t>
  </si>
  <si>
    <t>%,V812000</t>
  </si>
  <si>
    <t>%,V814000</t>
  </si>
  <si>
    <t>%,V820000</t>
  </si>
  <si>
    <t>%,V820001</t>
  </si>
  <si>
    <t>%,V822000</t>
  </si>
  <si>
    <t>%,V823000</t>
  </si>
  <si>
    <t>%,V824000</t>
  </si>
  <si>
    <t>%,V826000</t>
  </si>
  <si>
    <t>%,V840000</t>
  </si>
  <si>
    <t>%,V852000</t>
  </si>
  <si>
    <t>%,V870000</t>
  </si>
  <si>
    <t>%,V950000</t>
  </si>
  <si>
    <t>%,V401000</t>
  </si>
  <si>
    <t>401000</t>
  </si>
  <si>
    <t>Commissions/Profits</t>
  </si>
  <si>
    <t>%,V401400</t>
  </si>
  <si>
    <t>401400</t>
  </si>
  <si>
    <t>Ticket Sales</t>
  </si>
  <si>
    <t>%,V408000</t>
  </si>
  <si>
    <t>408000</t>
  </si>
  <si>
    <t>Resale</t>
  </si>
  <si>
    <t>%,V409000</t>
  </si>
  <si>
    <t>409000</t>
  </si>
  <si>
    <t>Sales-Fund Raising</t>
  </si>
  <si>
    <t>%,V411000</t>
  </si>
  <si>
    <t>411000</t>
  </si>
  <si>
    <t>Prop Tax-Mill Levy Override</t>
  </si>
  <si>
    <t>%,V415000</t>
  </si>
  <si>
    <t>415000</t>
  </si>
  <si>
    <t>Earnings On Investments</t>
  </si>
  <si>
    <t>%,V419000</t>
  </si>
  <si>
    <t>419000</t>
  </si>
  <si>
    <t>Other Revenue</t>
  </si>
  <si>
    <t>%,V430000</t>
  </si>
  <si>
    <t>430000</t>
  </si>
  <si>
    <t>Fines</t>
  </si>
  <si>
    <t>%,V433000</t>
  </si>
  <si>
    <t>433000</t>
  </si>
  <si>
    <t>State Revenue - Other</t>
  </si>
  <si>
    <t>%,V434000</t>
  </si>
  <si>
    <t>434000</t>
  </si>
  <si>
    <t>Exceptional Children Revenue</t>
  </si>
  <si>
    <t>%,V438000</t>
  </si>
  <si>
    <t>438000</t>
  </si>
  <si>
    <t>State ELPA Revenue</t>
  </si>
  <si>
    <t>%,V447000</t>
  </si>
  <si>
    <t>447000</t>
  </si>
  <si>
    <t>Tuition from Other Districts</t>
  </si>
  <si>
    <t>%,V450000</t>
  </si>
  <si>
    <t>450000</t>
  </si>
  <si>
    <t>Transfers</t>
  </si>
  <si>
    <t>%,V451000</t>
  </si>
  <si>
    <t>451000</t>
  </si>
  <si>
    <t>Fees/Dues</t>
  </si>
  <si>
    <t>%,V451500</t>
  </si>
  <si>
    <t>451500</t>
  </si>
  <si>
    <t>Student Fees-Registration</t>
  </si>
  <si>
    <t>%,V455000</t>
  </si>
  <si>
    <t>455000</t>
  </si>
  <si>
    <t>Tuition from Individuals</t>
  </si>
  <si>
    <t>%,V461000</t>
  </si>
  <si>
    <t>461000</t>
  </si>
  <si>
    <t>Building Rental</t>
  </si>
  <si>
    <t>%,V474000</t>
  </si>
  <si>
    <t>474000</t>
  </si>
  <si>
    <t>Transportation - Field Trips</t>
  </si>
  <si>
    <t>%,V498000</t>
  </si>
  <si>
    <t>498000</t>
  </si>
  <si>
    <t>Donations</t>
  </si>
  <si>
    <t>%,V950500</t>
  </si>
  <si>
    <t>950500</t>
  </si>
  <si>
    <t>Mandatory Transfers</t>
  </si>
  <si>
    <t>511700</t>
  </si>
  <si>
    <t>Executive Director</t>
  </si>
  <si>
    <t>512100</t>
  </si>
  <si>
    <t>Principal</t>
  </si>
  <si>
    <t>513100</t>
  </si>
  <si>
    <t>Assistant Principal</t>
  </si>
  <si>
    <t>521000</t>
  </si>
  <si>
    <t>Dean</t>
  </si>
  <si>
    <t>521100</t>
  </si>
  <si>
    <t>Teacher</t>
  </si>
  <si>
    <t>521900</t>
  </si>
  <si>
    <t>Substitute Teacher</t>
  </si>
  <si>
    <t>522100</t>
  </si>
  <si>
    <t>Counselor</t>
  </si>
  <si>
    <t>522200</t>
  </si>
  <si>
    <t>Teacher Librarian</t>
  </si>
  <si>
    <t>524100</t>
  </si>
  <si>
    <t>Coordinator - Licensed</t>
  </si>
  <si>
    <t>524200</t>
  </si>
  <si>
    <t>Coordinator - Classified</t>
  </si>
  <si>
    <t>526200</t>
  </si>
  <si>
    <t>Instructional Coach</t>
  </si>
  <si>
    <t>529200</t>
  </si>
  <si>
    <t>Occupational Therapist</t>
  </si>
  <si>
    <t>529400</t>
  </si>
  <si>
    <t>Nurse</t>
  </si>
  <si>
    <t>529500</t>
  </si>
  <si>
    <t>Psychologist</t>
  </si>
  <si>
    <t>529600</t>
  </si>
  <si>
    <t>Social Worker</t>
  </si>
  <si>
    <t>529800</t>
  </si>
  <si>
    <t>Speech Therapist</t>
  </si>
  <si>
    <t>552100</t>
  </si>
  <si>
    <t>School Secretary</t>
  </si>
  <si>
    <t>557100</t>
  </si>
  <si>
    <t>Paraprofessional</t>
  </si>
  <si>
    <t>%,V557500</t>
  </si>
  <si>
    <t>557500</t>
  </si>
  <si>
    <t>Para-Educator</t>
  </si>
  <si>
    <t>557600</t>
  </si>
  <si>
    <t>Clinic Aides</t>
  </si>
  <si>
    <t>591100</t>
  </si>
  <si>
    <t>Custodian</t>
  </si>
  <si>
    <t>%,V599400</t>
  </si>
  <si>
    <t>599400</t>
  </si>
  <si>
    <t>Unused Sick Leave</t>
  </si>
  <si>
    <t>599810</t>
  </si>
  <si>
    <t>Additional Pay - Certificated</t>
  </si>
  <si>
    <t>599820</t>
  </si>
  <si>
    <t>Additional Pay-Classified</t>
  </si>
  <si>
    <t>%,V599830</t>
  </si>
  <si>
    <t>599830</t>
  </si>
  <si>
    <t>Additional Pay-Administrative</t>
  </si>
  <si>
    <t>699000</t>
  </si>
  <si>
    <t>Employee Benefits</t>
  </si>
  <si>
    <t>701000</t>
  </si>
  <si>
    <t>Mileage And Travel</t>
  </si>
  <si>
    <t>%,V701800</t>
  </si>
  <si>
    <t>701800</t>
  </si>
  <si>
    <t>702000</t>
  </si>
  <si>
    <t>Employee Training &amp; Conf</t>
  </si>
  <si>
    <t>703000</t>
  </si>
  <si>
    <t>Awards And Banquets</t>
  </si>
  <si>
    <t>705000</t>
  </si>
  <si>
    <t>Recruiting Costs</t>
  </si>
  <si>
    <t>708000</t>
  </si>
  <si>
    <t>Background Verifications</t>
  </si>
  <si>
    <t>710000</t>
  </si>
  <si>
    <t>Meals/Refreshments</t>
  </si>
  <si>
    <t>713000</t>
  </si>
  <si>
    <t>Student Transportation</t>
  </si>
  <si>
    <t>715000</t>
  </si>
  <si>
    <t>Student Admission/Entry Fees</t>
  </si>
  <si>
    <t>717000</t>
  </si>
  <si>
    <t>Athletic Trainers</t>
  </si>
  <si>
    <t>721000</t>
  </si>
  <si>
    <t>Legal Fees</t>
  </si>
  <si>
    <t>723000</t>
  </si>
  <si>
    <t>Printing</t>
  </si>
  <si>
    <t>731000</t>
  </si>
  <si>
    <t>Contracted Services</t>
  </si>
  <si>
    <t>735000</t>
  </si>
  <si>
    <t>Bank Fees &amp; Other Expense</t>
  </si>
  <si>
    <t>741000</t>
  </si>
  <si>
    <t>Refuse &amp; Dump Fees</t>
  </si>
  <si>
    <t>742000</t>
  </si>
  <si>
    <t>743000</t>
  </si>
  <si>
    <t>Equipment Rental</t>
  </si>
  <si>
    <t>745000</t>
  </si>
  <si>
    <t>Contract Maint/Eq Repair</t>
  </si>
  <si>
    <t>745500</t>
  </si>
  <si>
    <t>Technology Services</t>
  </si>
  <si>
    <t>746000</t>
  </si>
  <si>
    <t>Const Maint/Repair-Bldg</t>
  </si>
  <si>
    <t>747000</t>
  </si>
  <si>
    <t>Software Purch/Lease</t>
  </si>
  <si>
    <t>%,V747001</t>
  </si>
  <si>
    <t>747001</t>
  </si>
  <si>
    <t>GASB96 Amortization Expense</t>
  </si>
  <si>
    <t>%,V747002</t>
  </si>
  <si>
    <t>747002</t>
  </si>
  <si>
    <t>GASB96 Accum Amortization Exp</t>
  </si>
  <si>
    <t>%,V747003</t>
  </si>
  <si>
    <t>747003</t>
  </si>
  <si>
    <t>GASB96 Interest Expense</t>
  </si>
  <si>
    <t>752000</t>
  </si>
  <si>
    <t>Marketing - Advertising</t>
  </si>
  <si>
    <t>760000</t>
  </si>
  <si>
    <t>Telephone/Pagers/Modems</t>
  </si>
  <si>
    <t>%,V761000</t>
  </si>
  <si>
    <t>761000</t>
  </si>
  <si>
    <t>Natural Gas</t>
  </si>
  <si>
    <t>763000</t>
  </si>
  <si>
    <t>Data Communication Lines</t>
  </si>
  <si>
    <t>764000</t>
  </si>
  <si>
    <t>Electricity</t>
  </si>
  <si>
    <t>765000</t>
  </si>
  <si>
    <t>Voice Communication Line</t>
  </si>
  <si>
    <t>766000</t>
  </si>
  <si>
    <t>Water &amp; Sanitation</t>
  </si>
  <si>
    <t>768000</t>
  </si>
  <si>
    <t>Postage</t>
  </si>
  <si>
    <t>769000</t>
  </si>
  <si>
    <t>Permits/Licenses/Fees</t>
  </si>
  <si>
    <t>770000</t>
  </si>
  <si>
    <t>Risk Management Charges</t>
  </si>
  <si>
    <t>770800</t>
  </si>
  <si>
    <t>Unemployment Comp Insur</t>
  </si>
  <si>
    <t>775000</t>
  </si>
  <si>
    <t>Community Relations</t>
  </si>
  <si>
    <t>781000</t>
  </si>
  <si>
    <t>Lease Purch-Other-Principal</t>
  </si>
  <si>
    <t>781500</t>
  </si>
  <si>
    <t>Lease Purch-Other-Interest</t>
  </si>
  <si>
    <t>950000</t>
  </si>
  <si>
    <t>801000</t>
  </si>
  <si>
    <t>Contingency</t>
  </si>
  <si>
    <t>%,V805000</t>
  </si>
  <si>
    <t>805000</t>
  </si>
  <si>
    <t>Materials/Supplies-Other</t>
  </si>
  <si>
    <t>806000</t>
  </si>
  <si>
    <t>Materials/Supplies Resale</t>
  </si>
  <si>
    <t>%,V807000</t>
  </si>
  <si>
    <t>807000</t>
  </si>
  <si>
    <t>Furniture &amp; Fixtures</t>
  </si>
  <si>
    <t>810000</t>
  </si>
  <si>
    <t>Office Material/Supplies</t>
  </si>
  <si>
    <t>810001</t>
  </si>
  <si>
    <t>Office Equipment - Under $5K</t>
  </si>
  <si>
    <t>812000</t>
  </si>
  <si>
    <t>Clinic Supplies/Materials</t>
  </si>
  <si>
    <t>814000</t>
  </si>
  <si>
    <t>Custodial Supplies</t>
  </si>
  <si>
    <t>820000</t>
  </si>
  <si>
    <t>Instructional Material/Supply</t>
  </si>
  <si>
    <t>820001</t>
  </si>
  <si>
    <t>Instructional Equip-Under $5K</t>
  </si>
  <si>
    <t>822000</t>
  </si>
  <si>
    <t>Textbooks</t>
  </si>
  <si>
    <t>823000</t>
  </si>
  <si>
    <t>Copier Usage</t>
  </si>
  <si>
    <t>824000</t>
  </si>
  <si>
    <t>Testing Materials</t>
  </si>
  <si>
    <t>826000</t>
  </si>
  <si>
    <t>Graduation Materials</t>
  </si>
  <si>
    <t>%,V829000</t>
  </si>
  <si>
    <t>829000</t>
  </si>
  <si>
    <t>Athletic Supplies</t>
  </si>
  <si>
    <t>840000</t>
  </si>
  <si>
    <t>Maint Materials/Supplies</t>
  </si>
  <si>
    <t>852000</t>
  </si>
  <si>
    <t>Vehicle Fuel Expense</t>
  </si>
  <si>
    <t>870000</t>
  </si>
  <si>
    <t>Library Materials</t>
  </si>
  <si>
    <t>%,V930000</t>
  </si>
  <si>
    <t>930000</t>
  </si>
  <si>
    <t>Building Improvements</t>
  </si>
  <si>
    <t>CA020</t>
  </si>
  <si>
    <t>CC020</t>
  </si>
  <si>
    <t>GF020</t>
  </si>
  <si>
    <t>GS020</t>
  </si>
  <si>
    <t>Charter School Campus Activity</t>
  </si>
  <si>
    <t>Charter School Child Care Fund</t>
  </si>
  <si>
    <t>Charter School General Fund</t>
  </si>
  <si>
    <t>Charter School Grant Fund</t>
  </si>
  <si>
    <t>CR020</t>
  </si>
  <si>
    <t>DS020</t>
  </si>
  <si>
    <t>Charter School Capital Reserve</t>
  </si>
  <si>
    <t>Charter School Debt Service</t>
  </si>
  <si>
    <t>5JAOPP</t>
  </si>
  <si>
    <t>Charter Schools</t>
  </si>
  <si>
    <t>Jefferson Academy</t>
  </si>
  <si>
    <t>JEFF_ACADEMY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</si>
</sst>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/dd/yy;@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5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4"/>
      <color indexed="58"/>
      <name val="Arial"/>
      <family val="2"/>
    </font>
    <font>
      <sz val="10"/>
      <color indexed="5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0" borderId="0" applyFill="0" applyBorder="0" applyAlignment="0" applyProtection="0"/>
  </cellStyleXfs>
  <cellXfs count="57">
    <xf numFmtId="0" fontId="0" fillId="0" borderId="0" xfId="0"/>
    <xf numFmtId="43" fontId="2" fillId="0" borderId="0" xfId="1" applyFont="1"/>
    <xf numFmtId="43" fontId="2" fillId="0" borderId="0" xfId="1" applyFont="1" applyFill="1"/>
    <xf numFmtId="43" fontId="5" fillId="0" borderId="0" xfId="1" applyFont="1"/>
    <xf numFmtId="43" fontId="5" fillId="0" borderId="0" xfId="1" applyFont="1" applyFill="1"/>
    <xf numFmtId="43" fontId="5" fillId="0" borderId="1" xfId="1" applyFont="1" applyFill="1" applyBorder="1"/>
    <xf numFmtId="43" fontId="5" fillId="0" borderId="2" xfId="1" applyFont="1" applyFill="1" applyBorder="1"/>
    <xf numFmtId="43" fontId="5" fillId="0" borderId="0" xfId="1" applyFont="1" applyFill="1" applyBorder="1"/>
    <xf numFmtId="43" fontId="5" fillId="0" borderId="3" xfId="1" applyFont="1" applyFill="1" applyBorder="1"/>
    <xf numFmtId="43" fontId="5" fillId="0" borderId="4" xfId="1" applyFont="1" applyFill="1" applyBorder="1"/>
    <xf numFmtId="43" fontId="5" fillId="0" borderId="0" xfId="1" applyFont="1" applyAlignment="1">
      <alignment horizontal="center"/>
    </xf>
    <xf numFmtId="43" fontId="5" fillId="0" borderId="0" xfId="1" applyFont="1" applyFill="1" applyAlignment="1">
      <alignment horizontal="center"/>
    </xf>
    <xf numFmtId="43" fontId="5" fillId="0" borderId="1" xfId="1" applyFont="1" applyBorder="1"/>
    <xf numFmtId="43" fontId="5" fillId="2" borderId="0" xfId="1" applyFont="1" applyFill="1" applyAlignment="1">
      <alignment horizontal="center" wrapText="1"/>
    </xf>
    <xf numFmtId="43" fontId="2" fillId="2" borderId="0" xfId="1" applyFont="1" applyFill="1" applyAlignment="1">
      <alignment horizontal="center" wrapText="1"/>
    </xf>
    <xf numFmtId="43" fontId="2" fillId="2" borderId="0" xfId="1" applyFont="1" applyFill="1" applyAlignment="1">
      <alignment horizontal="left" wrapText="1"/>
    </xf>
    <xf numFmtId="43" fontId="5" fillId="3" borderId="0" xfId="1" applyFont="1" applyFill="1"/>
    <xf numFmtId="43" fontId="2" fillId="3" borderId="0" xfId="1" applyFont="1" applyFill="1" applyAlignment="1">
      <alignment horizontal="left"/>
    </xf>
    <xf numFmtId="4" fontId="6" fillId="3" borderId="0" xfId="1" applyNumberFormat="1" applyFont="1" applyFill="1" applyAlignment="1">
      <alignment horizontal="center"/>
    </xf>
    <xf numFmtId="4" fontId="4" fillId="3" borderId="0" xfId="3" applyFill="1"/>
    <xf numFmtId="4" fontId="3" fillId="3" borderId="0" xfId="1" applyNumberFormat="1" applyFont="1" applyFill="1" applyAlignment="1"/>
    <xf numFmtId="4" fontId="7" fillId="3" borderId="0" xfId="1" applyNumberFormat="1" applyFont="1" applyFill="1" applyAlignment="1">
      <alignment horizontal="center"/>
    </xf>
    <xf numFmtId="4" fontId="3" fillId="3" borderId="0" xfId="1" applyNumberFormat="1" applyFont="1" applyFill="1" applyAlignment="1">
      <alignment horizontal="right"/>
    </xf>
    <xf numFmtId="4" fontId="5" fillId="3" borderId="0" xfId="1" applyNumberFormat="1" applyFont="1" applyFill="1" applyAlignment="1">
      <alignment horizontal="center"/>
    </xf>
    <xf numFmtId="43" fontId="2" fillId="3" borderId="0" xfId="1" applyFont="1" applyFill="1" applyAlignment="1">
      <alignment horizontal="right"/>
    </xf>
    <xf numFmtId="43" fontId="5" fillId="3" borderId="0" xfId="1" applyFont="1" applyFill="1" applyAlignment="1">
      <alignment horizontal="center"/>
    </xf>
    <xf numFmtId="4" fontId="5" fillId="3" borderId="0" xfId="1" applyNumberFormat="1" applyFont="1" applyFill="1" applyAlignment="1">
      <alignment horizontal="right"/>
    </xf>
    <xf numFmtId="43" fontId="5" fillId="3" borderId="0" xfId="1" applyFont="1" applyFill="1" applyAlignment="1">
      <alignment horizontal="left"/>
    </xf>
    <xf numFmtId="43" fontId="5" fillId="0" borderId="0" xfId="1" applyFont="1" applyFill="1" applyAlignment="1">
      <alignment horizontal="center" wrapText="1"/>
    </xf>
    <xf numFmtId="4" fontId="0" fillId="0" borderId="0" xfId="1" applyNumberFormat="1" applyFont="1" applyFill="1"/>
    <xf numFmtId="9" fontId="0" fillId="0" borderId="1" xfId="2" applyFont="1" applyFill="1" applyBorder="1" applyAlignment="1">
      <alignment horizontal="center"/>
    </xf>
    <xf numFmtId="43" fontId="0" fillId="0" borderId="0" xfId="1" applyFont="1" applyFill="1"/>
    <xf numFmtId="43" fontId="6" fillId="3" borderId="0" xfId="1" applyFont="1" applyFill="1" applyAlignment="1">
      <alignment horizontal="center"/>
    </xf>
    <xf numFmtId="43" fontId="3" fillId="3" borderId="0" xfId="1" applyFont="1" applyFill="1" applyAlignment="1"/>
    <xf numFmtId="43" fontId="3" fillId="3" borderId="0" xfId="1" applyFont="1" applyFill="1" applyAlignment="1">
      <alignment horizontal="right"/>
    </xf>
    <xf numFmtId="9" fontId="5" fillId="0" borderId="0" xfId="2" applyFont="1" applyAlignment="1">
      <alignment horizontal="center"/>
    </xf>
    <xf numFmtId="9" fontId="5" fillId="3" borderId="0" xfId="2" applyFont="1" applyFill="1" applyAlignment="1">
      <alignment horizontal="center"/>
    </xf>
    <xf numFmtId="9" fontId="2" fillId="2" borderId="0" xfId="2" applyFont="1" applyFill="1" applyAlignment="1">
      <alignment horizontal="center" wrapText="1"/>
    </xf>
    <xf numFmtId="9" fontId="5" fillId="0" borderId="0" xfId="2" applyFont="1" applyFill="1" applyBorder="1" applyAlignment="1">
      <alignment horizontal="center"/>
    </xf>
    <xf numFmtId="9" fontId="5" fillId="0" borderId="0" xfId="2" applyFont="1" applyFill="1" applyAlignment="1">
      <alignment horizontal="center"/>
    </xf>
    <xf numFmtId="9" fontId="5" fillId="0" borderId="2" xfId="2" applyFont="1" applyFill="1" applyBorder="1" applyAlignment="1">
      <alignment horizontal="center"/>
    </xf>
    <xf numFmtId="9" fontId="5" fillId="0" borderId="1" xfId="2" applyFont="1" applyFill="1" applyBorder="1" applyAlignment="1">
      <alignment horizontal="center"/>
    </xf>
    <xf numFmtId="9" fontId="0" fillId="0" borderId="0" xfId="2" applyFont="1" applyFill="1" applyBorder="1" applyAlignment="1">
      <alignment horizontal="center"/>
    </xf>
    <xf numFmtId="43" fontId="5" fillId="0" borderId="5" xfId="1" applyFont="1" applyBorder="1"/>
    <xf numFmtId="4" fontId="3" fillId="3" borderId="0" xfId="1" applyNumberFormat="1" applyFont="1" applyFill="1" applyAlignment="1">
      <alignment horizontal="left"/>
    </xf>
    <xf numFmtId="43" fontId="5" fillId="4" borderId="0" xfId="1" applyFont="1" applyFill="1" applyAlignment="1">
      <alignment horizontal="center"/>
    </xf>
    <xf numFmtId="43" fontId="2" fillId="4" borderId="0" xfId="1" applyFont="1" applyFill="1"/>
    <xf numFmtId="43" fontId="5" fillId="4" borderId="0" xfId="1" applyFont="1" applyFill="1"/>
    <xf numFmtId="9" fontId="5" fillId="4" borderId="0" xfId="2" applyFont="1" applyFill="1" applyAlignment="1">
      <alignment horizontal="center"/>
    </xf>
    <xf numFmtId="164" fontId="2" fillId="3" borderId="0" xfId="1" applyNumberFormat="1" applyFont="1" applyFill="1" applyAlignment="1">
      <alignment horizontal="left"/>
    </xf>
    <xf numFmtId="43" fontId="1" fillId="0" borderId="0" xfId="1" applyFont="1"/>
    <xf numFmtId="43" fontId="1" fillId="0" borderId="4" xfId="1" applyFont="1" applyFill="1" applyBorder="1" applyAlignment="1">
      <alignment horizontal="center" wrapText="1"/>
    </xf>
    <xf numFmtId="43" fontId="5" fillId="3" borderId="0" xfId="1" quotePrefix="1" applyFont="1" applyFill="1"/>
    <xf numFmtId="43" fontId="2" fillId="3" borderId="0" xfId="1" quotePrefix="1" applyFont="1" applyFill="1" applyAlignment="1">
      <alignment horizontal="left"/>
    </xf>
    <xf numFmtId="14" fontId="5" fillId="3" borderId="0" xfId="1" applyNumberFormat="1" applyFont="1" applyFill="1"/>
    <xf numFmtId="4" fontId="5" fillId="3" borderId="0" xfId="1" quotePrefix="1" applyNumberFormat="1" applyFont="1" applyFill="1" applyAlignment="1">
      <alignment horizontal="left"/>
    </xf>
    <xf numFmtId="4" fontId="5" fillId="3" borderId="0" xfId="1" quotePrefix="1" applyNumberFormat="1" applyFont="1" applyFill="1"/>
  </cellXfs>
  <cellStyles count="4">
    <cellStyle name="Comma" xfId="1" builtinId="3"/>
    <cellStyle name="Normal" xfId="0" builtinId="0"/>
    <cellStyle name="Percent" xfId="2" builtinId="5"/>
    <cellStyle name="PSDetail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93</xdr:col>
      <xdr:colOff>121052</xdr:colOff>
      <xdr:row>1</xdr:row>
      <xdr:rowOff>219075</xdr:rowOff>
    </xdr:from>
    <xdr:to>
      <xdr:col>94</xdr:col>
      <xdr:colOff>50398</xdr:colOff>
      <xdr:row>4</xdr:row>
      <xdr:rowOff>142875</xdr:rowOff>
    </xdr:to>
    <xdr:pic>
      <xdr:nvPicPr>
        <xdr:cNvPr id="1030" name="Pictur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712977" y="219075"/>
          <a:ext cx="1234271" cy="476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D151"/>
  <sheetViews>
    <sheetView tabSelected="1" topLeftCell="B2" zoomScaleNormal="100" workbookViewId="0">
      <selection activeCell="CP135" sqref="CP135"/>
    </sheetView>
  </sheetViews>
  <sheetFormatPr defaultRowHeight="12.75" outlineLevelRow="1" outlineLevelCol="1" x14ac:dyDescent="0.2"/>
  <cols>
    <col min="1" max="1" width="9.140625" style="3" hidden="1" customWidth="1"/>
    <col min="2" max="2" width="18.28515625" style="10" customWidth="1"/>
    <col min="3" max="3" width="31.42578125" style="3" customWidth="1"/>
    <col min="4" max="7" width="19.5703125" style="3" hidden="1" customWidth="1" outlineLevel="1"/>
    <col min="8" max="8" width="0.85546875" style="3" customWidth="1" collapsed="1"/>
    <col min="9" max="10" width="0.140625" style="3" customWidth="1"/>
    <col min="11" max="11" width="19.5703125" style="3" customWidth="1"/>
    <col min="12" max="12" width="0.85546875" style="3" customWidth="1"/>
    <col min="13" max="84" width="19.5703125" style="3" hidden="1" customWidth="1" outlineLevel="1"/>
    <col min="85" max="85" width="19.5703125" style="3" customWidth="1" collapsed="1"/>
    <col min="86" max="86" width="0.85546875" style="3" customWidth="1"/>
    <col min="87" max="89" width="19.5703125" style="3" hidden="1" customWidth="1" outlineLevel="1"/>
    <col min="90" max="90" width="19.5703125" style="3" customWidth="1" collapsed="1"/>
    <col min="91" max="91" width="0.85546875" style="3" customWidth="1"/>
    <col min="92" max="93" width="19.5703125" style="3" hidden="1" customWidth="1" outlineLevel="1"/>
    <col min="94" max="94" width="19.5703125" style="3" customWidth="1" collapsed="1"/>
    <col min="95" max="95" width="0.85546875" style="3" customWidth="1"/>
    <col min="96" max="97" width="19.5703125" style="3" customWidth="1"/>
    <col min="98" max="98" width="19.5703125" style="35" customWidth="1"/>
    <col min="99" max="99" width="19.5703125" style="35" hidden="1" customWidth="1"/>
    <col min="100" max="103" width="0" style="3" hidden="1" customWidth="1"/>
    <col min="104" max="105" width="9.140625" style="3"/>
    <col min="106" max="107" width="18.140625" style="3" customWidth="1"/>
    <col min="108" max="108" width="27.7109375" style="3" customWidth="1"/>
    <col min="109" max="16384" width="9.140625" style="3"/>
  </cols>
  <sheetData>
    <row r="1" spans="1:108" hidden="1" x14ac:dyDescent="0.2">
      <c r="A1" s="3" t="s">
        <v>0</v>
      </c>
      <c r="B1" s="10" t="s">
        <v>10</v>
      </c>
      <c r="C1" s="3" t="s">
        <v>1</v>
      </c>
      <c r="D1" s="3" t="s">
        <v>52</v>
      </c>
      <c r="E1" s="3" t="s">
        <v>53</v>
      </c>
      <c r="F1" s="3" t="s">
        <v>54</v>
      </c>
      <c r="G1" s="3" t="s">
        <v>55</v>
      </c>
      <c r="I1" s="29" t="s">
        <v>38</v>
      </c>
      <c r="J1" s="29" t="s">
        <v>39</v>
      </c>
      <c r="K1" s="31" t="s">
        <v>2</v>
      </c>
      <c r="L1" s="29"/>
      <c r="M1" s="3" t="s">
        <v>58</v>
      </c>
      <c r="N1" s="3" t="s">
        <v>59</v>
      </c>
      <c r="O1" s="3" t="s">
        <v>60</v>
      </c>
      <c r="P1" s="3" t="s">
        <v>61</v>
      </c>
      <c r="Q1" s="3" t="s">
        <v>62</v>
      </c>
      <c r="R1" s="3" t="s">
        <v>63</v>
      </c>
      <c r="S1" s="3" t="s">
        <v>64</v>
      </c>
      <c r="T1" s="3" t="s">
        <v>65</v>
      </c>
      <c r="U1" s="3" t="s">
        <v>66</v>
      </c>
      <c r="V1" s="3" t="s">
        <v>67</v>
      </c>
      <c r="W1" s="3" t="s">
        <v>68</v>
      </c>
      <c r="X1" s="3" t="s">
        <v>69</v>
      </c>
      <c r="Y1" s="3" t="s">
        <v>70</v>
      </c>
      <c r="Z1" s="3" t="s">
        <v>71</v>
      </c>
      <c r="AA1" s="3" t="s">
        <v>72</v>
      </c>
      <c r="AB1" s="3" t="s">
        <v>73</v>
      </c>
      <c r="AC1" s="3" t="s">
        <v>74</v>
      </c>
      <c r="AD1" s="3" t="s">
        <v>75</v>
      </c>
      <c r="AE1" s="3" t="s">
        <v>76</v>
      </c>
      <c r="AF1" s="3" t="s">
        <v>77</v>
      </c>
      <c r="AG1" s="3" t="s">
        <v>78</v>
      </c>
      <c r="AH1" s="3" t="s">
        <v>79</v>
      </c>
      <c r="AI1" s="3" t="s">
        <v>80</v>
      </c>
      <c r="AJ1" s="3" t="s">
        <v>81</v>
      </c>
      <c r="AK1" s="3" t="s">
        <v>82</v>
      </c>
      <c r="AL1" s="3" t="s">
        <v>83</v>
      </c>
      <c r="AM1" s="3" t="s">
        <v>84</v>
      </c>
      <c r="AN1" s="3" t="s">
        <v>85</v>
      </c>
      <c r="AO1" s="3" t="s">
        <v>86</v>
      </c>
      <c r="AP1" s="3" t="s">
        <v>87</v>
      </c>
      <c r="AQ1" s="3" t="s">
        <v>88</v>
      </c>
      <c r="AR1" s="3" t="s">
        <v>89</v>
      </c>
      <c r="AS1" s="3" t="s">
        <v>90</v>
      </c>
      <c r="AT1" s="3" t="s">
        <v>91</v>
      </c>
      <c r="AU1" s="3" t="s">
        <v>92</v>
      </c>
      <c r="AV1" s="3" t="s">
        <v>93</v>
      </c>
      <c r="AW1" s="3" t="s">
        <v>94</v>
      </c>
      <c r="AX1" s="3" t="s">
        <v>95</v>
      </c>
      <c r="AY1" s="3" t="s">
        <v>96</v>
      </c>
      <c r="AZ1" s="3" t="s">
        <v>97</v>
      </c>
      <c r="BA1" s="3" t="s">
        <v>98</v>
      </c>
      <c r="BB1" s="3" t="s">
        <v>99</v>
      </c>
      <c r="BC1" s="3" t="s">
        <v>100</v>
      </c>
      <c r="BD1" s="3" t="s">
        <v>101</v>
      </c>
      <c r="BE1" s="3" t="s">
        <v>102</v>
      </c>
      <c r="BF1" s="3" t="s">
        <v>103</v>
      </c>
      <c r="BG1" s="3" t="s">
        <v>104</v>
      </c>
      <c r="BH1" s="3" t="s">
        <v>105</v>
      </c>
      <c r="BI1" s="3" t="s">
        <v>106</v>
      </c>
      <c r="BJ1" s="3" t="s">
        <v>107</v>
      </c>
      <c r="BK1" s="3" t="s">
        <v>108</v>
      </c>
      <c r="BL1" s="3" t="s">
        <v>109</v>
      </c>
      <c r="BM1" s="3" t="s">
        <v>110</v>
      </c>
      <c r="BN1" s="3" t="s">
        <v>111</v>
      </c>
      <c r="BO1" s="3" t="s">
        <v>112</v>
      </c>
      <c r="BP1" s="3" t="s">
        <v>113</v>
      </c>
      <c r="BQ1" s="3" t="s">
        <v>114</v>
      </c>
      <c r="BR1" s="3" t="s">
        <v>115</v>
      </c>
      <c r="BS1" s="3" t="s">
        <v>116</v>
      </c>
      <c r="BT1" s="3" t="s">
        <v>117</v>
      </c>
      <c r="BU1" s="3" t="s">
        <v>118</v>
      </c>
      <c r="BV1" s="3" t="s">
        <v>119</v>
      </c>
      <c r="BW1" s="3" t="s">
        <v>120</v>
      </c>
      <c r="BX1" s="3" t="s">
        <v>121</v>
      </c>
      <c r="BY1" s="3" t="s">
        <v>122</v>
      </c>
      <c r="BZ1" s="3" t="s">
        <v>123</v>
      </c>
      <c r="CA1" s="3" t="s">
        <v>124</v>
      </c>
      <c r="CB1" s="3" t="s">
        <v>125</v>
      </c>
      <c r="CC1" s="3" t="s">
        <v>126</v>
      </c>
      <c r="CD1" s="3" t="s">
        <v>127</v>
      </c>
      <c r="CE1" s="3" t="s">
        <v>128</v>
      </c>
      <c r="CF1" s="3" t="s">
        <v>129</v>
      </c>
      <c r="CG1" s="29" t="s">
        <v>40</v>
      </c>
      <c r="CI1" s="3" t="s">
        <v>52</v>
      </c>
      <c r="CJ1" s="3" t="s">
        <v>53</v>
      </c>
      <c r="CK1" s="3" t="s">
        <v>54</v>
      </c>
      <c r="CL1" s="3" t="s">
        <v>37</v>
      </c>
      <c r="CN1" s="3" t="s">
        <v>56</v>
      </c>
      <c r="CO1" s="3" t="s">
        <v>57</v>
      </c>
      <c r="CP1" s="3" t="s">
        <v>30</v>
      </c>
      <c r="CR1" s="3" t="s">
        <v>32</v>
      </c>
      <c r="CS1" s="3" t="s">
        <v>2</v>
      </c>
      <c r="CT1" s="35" t="s">
        <v>2</v>
      </c>
      <c r="DB1" s="50" t="s">
        <v>51</v>
      </c>
      <c r="DC1" s="3" t="s">
        <v>32</v>
      </c>
      <c r="DD1" s="3" t="s">
        <v>2</v>
      </c>
    </row>
    <row r="2" spans="1:108" s="4" customFormat="1" ht="18" x14ac:dyDescent="0.25">
      <c r="A2" s="16"/>
      <c r="B2" s="44" t="s">
        <v>3</v>
      </c>
      <c r="C2" s="18"/>
      <c r="D2" s="16"/>
      <c r="E2" s="16"/>
      <c r="F2" s="16"/>
      <c r="G2" s="16"/>
      <c r="H2" s="18"/>
      <c r="I2" s="18"/>
      <c r="J2" s="18"/>
      <c r="K2" s="32"/>
      <c r="L2" s="18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8"/>
      <c r="CH2" s="18"/>
      <c r="CI2" s="16"/>
      <c r="CJ2" s="16"/>
      <c r="CK2" s="16"/>
      <c r="CL2" s="18"/>
      <c r="CM2" s="18"/>
      <c r="CN2" s="16"/>
      <c r="CO2" s="16"/>
      <c r="CP2" s="18"/>
      <c r="CQ2" s="16"/>
      <c r="CR2" s="16"/>
      <c r="CS2" s="16"/>
      <c r="CT2" s="36"/>
      <c r="CU2" s="36"/>
      <c r="CV2" s="16"/>
      <c r="CW2" s="19" t="s">
        <v>0</v>
      </c>
      <c r="CX2" s="52" t="s">
        <v>379</v>
      </c>
      <c r="CY2" s="16"/>
    </row>
    <row r="3" spans="1:108" s="4" customFormat="1" x14ac:dyDescent="0.2">
      <c r="A3" s="16"/>
      <c r="B3" s="53" t="s">
        <v>380</v>
      </c>
      <c r="C3" s="20"/>
      <c r="D3" s="16"/>
      <c r="E3" s="16"/>
      <c r="F3" s="16"/>
      <c r="G3" s="16"/>
      <c r="H3" s="20"/>
      <c r="I3" s="20"/>
      <c r="J3" s="20"/>
      <c r="K3" s="33"/>
      <c r="L3" s="20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20"/>
      <c r="CH3" s="20"/>
      <c r="CI3" s="16"/>
      <c r="CJ3" s="16"/>
      <c r="CK3" s="16"/>
      <c r="CL3" s="20"/>
      <c r="CM3" s="20"/>
      <c r="CN3" s="16"/>
      <c r="CO3" s="16"/>
      <c r="CP3" s="21"/>
      <c r="CQ3" s="16"/>
      <c r="CR3" s="16"/>
      <c r="CS3" s="16"/>
      <c r="CT3" s="36"/>
      <c r="CU3" s="36"/>
      <c r="CV3" s="16"/>
      <c r="CW3" s="16"/>
      <c r="CX3" s="16"/>
      <c r="CY3" s="16"/>
    </row>
    <row r="4" spans="1:108" s="4" customFormat="1" x14ac:dyDescent="0.2">
      <c r="A4" s="16"/>
      <c r="B4" s="53" t="s">
        <v>381</v>
      </c>
      <c r="C4" s="20"/>
      <c r="D4" s="16"/>
      <c r="E4" s="16"/>
      <c r="F4" s="16"/>
      <c r="G4" s="16"/>
      <c r="H4" s="22"/>
      <c r="I4" s="22"/>
      <c r="J4" s="22"/>
      <c r="K4" s="34"/>
      <c r="L4" s="22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22"/>
      <c r="CH4" s="22"/>
      <c r="CI4" s="16"/>
      <c r="CJ4" s="16"/>
      <c r="CK4" s="16"/>
      <c r="CL4" s="22"/>
      <c r="CM4" s="20"/>
      <c r="CN4" s="16"/>
      <c r="CO4" s="16"/>
      <c r="CP4" s="23"/>
      <c r="CQ4" s="16"/>
      <c r="CR4" s="16"/>
      <c r="CS4" s="16"/>
      <c r="CT4" s="36"/>
      <c r="CU4" s="36"/>
      <c r="CV4" s="16"/>
      <c r="CW4" s="16"/>
      <c r="CX4" s="54">
        <v>45107</v>
      </c>
      <c r="CY4" s="16"/>
    </row>
    <row r="5" spans="1:108" s="4" customFormat="1" x14ac:dyDescent="0.2">
      <c r="A5" s="16"/>
      <c r="B5" s="17" t="str">
        <f>"Report ID:  "&amp;CX2</f>
        <v>Report ID:  5JAOPP</v>
      </c>
      <c r="C5" s="25"/>
      <c r="D5" s="16"/>
      <c r="E5" s="16"/>
      <c r="F5" s="16"/>
      <c r="G5" s="16"/>
      <c r="H5" s="24"/>
      <c r="I5" s="24"/>
      <c r="J5" s="24"/>
      <c r="K5" s="24"/>
      <c r="L5" s="24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24"/>
      <c r="CH5" s="24"/>
      <c r="CI5" s="16"/>
      <c r="CJ5" s="16"/>
      <c r="CK5" s="16"/>
      <c r="CL5" s="24"/>
      <c r="CM5" s="25"/>
      <c r="CN5" s="16"/>
      <c r="CO5" s="16"/>
      <c r="CP5" s="25"/>
      <c r="CQ5" s="16"/>
      <c r="CR5" s="16"/>
      <c r="CS5" s="16"/>
      <c r="CT5" s="36"/>
      <c r="CU5" s="36"/>
      <c r="CV5" s="16"/>
      <c r="CW5" s="55" t="s">
        <v>382</v>
      </c>
      <c r="CX5" s="26"/>
      <c r="CY5" s="16"/>
    </row>
    <row r="6" spans="1:108" s="4" customFormat="1" x14ac:dyDescent="0.2">
      <c r="A6" s="16"/>
      <c r="B6" s="17" t="s">
        <v>45</v>
      </c>
      <c r="C6" s="27"/>
      <c r="D6" s="16"/>
      <c r="E6" s="16"/>
      <c r="F6" s="16"/>
      <c r="G6" s="16"/>
      <c r="H6" s="27"/>
      <c r="I6" s="27"/>
      <c r="J6" s="27"/>
      <c r="K6" s="27"/>
      <c r="L6" s="27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27"/>
      <c r="CH6" s="27"/>
      <c r="CI6" s="16"/>
      <c r="CJ6" s="16"/>
      <c r="CK6" s="16"/>
      <c r="CL6" s="27"/>
      <c r="CM6" s="27"/>
      <c r="CN6" s="16"/>
      <c r="CO6" s="16"/>
      <c r="CP6" s="27"/>
      <c r="CQ6" s="16"/>
      <c r="CR6" s="16"/>
      <c r="CS6" s="16"/>
      <c r="CT6" s="36"/>
      <c r="CU6" s="36"/>
      <c r="CV6" s="16"/>
      <c r="CW6" s="56" t="s">
        <v>381</v>
      </c>
      <c r="CX6" s="16"/>
      <c r="CY6" s="16"/>
    </row>
    <row r="7" spans="1:108" s="4" customFormat="1" x14ac:dyDescent="0.2">
      <c r="A7" s="16"/>
      <c r="B7" s="49">
        <v>45107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36"/>
      <c r="CU7" s="36"/>
      <c r="CV7" s="16"/>
      <c r="CW7" s="16"/>
      <c r="CX7" s="16"/>
      <c r="CY7" s="16"/>
    </row>
    <row r="8" spans="1:108" s="28" customFormat="1" ht="24" customHeight="1" x14ac:dyDescent="0.2">
      <c r="A8" s="13" t="s">
        <v>27</v>
      </c>
      <c r="B8" s="14" t="s">
        <v>11</v>
      </c>
      <c r="C8" s="13"/>
      <c r="D8" s="13" t="s">
        <v>367</v>
      </c>
      <c r="E8" s="13" t="s">
        <v>368</v>
      </c>
      <c r="F8" s="13" t="s">
        <v>369</v>
      </c>
      <c r="G8" s="13" t="s">
        <v>370</v>
      </c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4"/>
      <c r="CH8" s="14"/>
      <c r="CI8" s="13" t="s">
        <v>367</v>
      </c>
      <c r="CJ8" s="13" t="s">
        <v>368</v>
      </c>
      <c r="CK8" s="13" t="s">
        <v>369</v>
      </c>
      <c r="CL8" s="14" t="s">
        <v>26</v>
      </c>
      <c r="CM8" s="13"/>
      <c r="CN8" s="13" t="s">
        <v>375</v>
      </c>
      <c r="CO8" s="13" t="s">
        <v>376</v>
      </c>
      <c r="CP8" s="14" t="s">
        <v>26</v>
      </c>
      <c r="CQ8" s="13"/>
      <c r="CR8" s="14" t="s">
        <v>26</v>
      </c>
      <c r="CS8" s="14"/>
      <c r="CT8" s="37"/>
      <c r="CU8" s="37"/>
      <c r="CV8" s="13"/>
      <c r="CW8" s="13"/>
      <c r="CX8" s="13"/>
      <c r="CY8" s="13"/>
      <c r="DB8" s="51" t="s">
        <v>49</v>
      </c>
      <c r="DC8" s="51" t="s">
        <v>50</v>
      </c>
      <c r="DD8" s="51" t="s">
        <v>48</v>
      </c>
    </row>
    <row r="9" spans="1:108" s="28" customFormat="1" ht="22.5" customHeight="1" x14ac:dyDescent="0.2">
      <c r="A9" s="13" t="s">
        <v>25</v>
      </c>
      <c r="B9" s="14" t="s">
        <v>4</v>
      </c>
      <c r="C9" s="15" t="s">
        <v>5</v>
      </c>
      <c r="D9" s="13" t="s">
        <v>371</v>
      </c>
      <c r="E9" s="13" t="s">
        <v>372</v>
      </c>
      <c r="F9" s="13" t="s">
        <v>373</v>
      </c>
      <c r="G9" s="13" t="s">
        <v>374</v>
      </c>
      <c r="H9" s="14"/>
      <c r="I9" s="14"/>
      <c r="J9" s="14"/>
      <c r="K9" s="14" t="s">
        <v>33</v>
      </c>
      <c r="L9" s="14"/>
      <c r="M9" s="13" t="s">
        <v>191</v>
      </c>
      <c r="N9" s="13" t="s">
        <v>193</v>
      </c>
      <c r="O9" s="13" t="s">
        <v>195</v>
      </c>
      <c r="P9" s="13" t="s">
        <v>197</v>
      </c>
      <c r="Q9" s="13" t="s">
        <v>199</v>
      </c>
      <c r="R9" s="13" t="s">
        <v>201</v>
      </c>
      <c r="S9" s="13" t="s">
        <v>203</v>
      </c>
      <c r="T9" s="13" t="s">
        <v>205</v>
      </c>
      <c r="U9" s="13" t="s">
        <v>207</v>
      </c>
      <c r="V9" s="13" t="s">
        <v>209</v>
      </c>
      <c r="W9" s="13" t="s">
        <v>211</v>
      </c>
      <c r="X9" s="13" t="s">
        <v>213</v>
      </c>
      <c r="Y9" s="13" t="s">
        <v>215</v>
      </c>
      <c r="Z9" s="13" t="s">
        <v>217</v>
      </c>
      <c r="AA9" s="13" t="s">
        <v>219</v>
      </c>
      <c r="AB9" s="13" t="s">
        <v>221</v>
      </c>
      <c r="AC9" s="13" t="s">
        <v>223</v>
      </c>
      <c r="AD9" s="13" t="s">
        <v>225</v>
      </c>
      <c r="AE9" s="13" t="s">
        <v>230</v>
      </c>
      <c r="AF9" s="13" t="s">
        <v>232</v>
      </c>
      <c r="AG9" s="13" t="s">
        <v>237</v>
      </c>
      <c r="AH9" s="13" t="s">
        <v>239</v>
      </c>
      <c r="AI9" s="13" t="s">
        <v>244</v>
      </c>
      <c r="AJ9" s="13" t="s">
        <v>246</v>
      </c>
      <c r="AK9" s="13" t="s">
        <v>250</v>
      </c>
      <c r="AL9" s="13" t="s">
        <v>252</v>
      </c>
      <c r="AM9" s="13" t="s">
        <v>254</v>
      </c>
      <c r="AN9" s="13" t="s">
        <v>256</v>
      </c>
      <c r="AO9" s="13" t="s">
        <v>258</v>
      </c>
      <c r="AP9" s="13" t="s">
        <v>260</v>
      </c>
      <c r="AQ9" s="13" t="s">
        <v>262</v>
      </c>
      <c r="AR9" s="13" t="s">
        <v>264</v>
      </c>
      <c r="AS9" s="13" t="s">
        <v>266</v>
      </c>
      <c r="AT9" s="13" t="s">
        <v>268</v>
      </c>
      <c r="AU9" s="13" t="s">
        <v>270</v>
      </c>
      <c r="AV9" s="13" t="s">
        <v>272</v>
      </c>
      <c r="AW9" s="13" t="s">
        <v>274</v>
      </c>
      <c r="AX9" s="13" t="s">
        <v>180</v>
      </c>
      <c r="AY9" s="13" t="s">
        <v>277</v>
      </c>
      <c r="AZ9" s="13" t="s">
        <v>279</v>
      </c>
      <c r="BA9" s="13" t="s">
        <v>281</v>
      </c>
      <c r="BB9" s="13" t="s">
        <v>283</v>
      </c>
      <c r="BC9" s="13" t="s">
        <v>285</v>
      </c>
      <c r="BD9" s="13" t="s">
        <v>296</v>
      </c>
      <c r="BE9" s="13" t="s">
        <v>298</v>
      </c>
      <c r="BF9" s="13" t="s">
        <v>303</v>
      </c>
      <c r="BG9" s="13" t="s">
        <v>305</v>
      </c>
      <c r="BH9" s="13" t="s">
        <v>307</v>
      </c>
      <c r="BI9" s="13" t="s">
        <v>309</v>
      </c>
      <c r="BJ9" s="13" t="s">
        <v>311</v>
      </c>
      <c r="BK9" s="13" t="s">
        <v>313</v>
      </c>
      <c r="BL9" s="13" t="s">
        <v>315</v>
      </c>
      <c r="BM9" s="13" t="s">
        <v>317</v>
      </c>
      <c r="BN9" s="13" t="s">
        <v>319</v>
      </c>
      <c r="BO9" s="13" t="s">
        <v>321</v>
      </c>
      <c r="BP9" s="13" t="s">
        <v>323</v>
      </c>
      <c r="BQ9" s="13" t="s">
        <v>326</v>
      </c>
      <c r="BR9" s="13" t="s">
        <v>331</v>
      </c>
      <c r="BS9" s="13" t="s">
        <v>336</v>
      </c>
      <c r="BT9" s="13" t="s">
        <v>338</v>
      </c>
      <c r="BU9" s="13" t="s">
        <v>340</v>
      </c>
      <c r="BV9" s="13" t="s">
        <v>342</v>
      </c>
      <c r="BW9" s="13" t="s">
        <v>344</v>
      </c>
      <c r="BX9" s="13" t="s">
        <v>346</v>
      </c>
      <c r="BY9" s="13" t="s">
        <v>348</v>
      </c>
      <c r="BZ9" s="13" t="s">
        <v>350</v>
      </c>
      <c r="CA9" s="13" t="s">
        <v>352</v>
      </c>
      <c r="CB9" s="13" t="s">
        <v>354</v>
      </c>
      <c r="CC9" s="13" t="s">
        <v>359</v>
      </c>
      <c r="CD9" s="13" t="s">
        <v>361</v>
      </c>
      <c r="CE9" s="13" t="s">
        <v>363</v>
      </c>
      <c r="CF9" s="13" t="s">
        <v>168</v>
      </c>
      <c r="CG9" s="14" t="s">
        <v>34</v>
      </c>
      <c r="CH9" s="14"/>
      <c r="CI9" s="13" t="s">
        <v>371</v>
      </c>
      <c r="CJ9" s="13" t="s">
        <v>372</v>
      </c>
      <c r="CK9" s="13" t="s">
        <v>373</v>
      </c>
      <c r="CL9" s="14" t="s">
        <v>28</v>
      </c>
      <c r="CM9" s="15"/>
      <c r="CN9" s="13" t="s">
        <v>377</v>
      </c>
      <c r="CO9" s="13" t="s">
        <v>378</v>
      </c>
      <c r="CP9" s="14" t="s">
        <v>29</v>
      </c>
      <c r="CQ9" s="13"/>
      <c r="CR9" s="14" t="s">
        <v>31</v>
      </c>
      <c r="CS9" s="14" t="s">
        <v>35</v>
      </c>
      <c r="CT9" s="37" t="s">
        <v>36</v>
      </c>
      <c r="CU9" s="37"/>
      <c r="CV9" s="13"/>
      <c r="CW9" s="13"/>
      <c r="CX9" s="13"/>
      <c r="CY9" s="13"/>
    </row>
    <row r="11" spans="1:108" x14ac:dyDescent="0.2">
      <c r="A11" s="12"/>
      <c r="C11" s="1" t="s">
        <v>17</v>
      </c>
      <c r="D11" s="12"/>
      <c r="E11" s="12"/>
      <c r="F11" s="12"/>
      <c r="G11" s="12"/>
      <c r="H11" s="5"/>
      <c r="I11" s="5"/>
      <c r="J11" s="5"/>
      <c r="K11" s="5"/>
      <c r="L11" s="5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5"/>
      <c r="CH11" s="7"/>
      <c r="CI11" s="12"/>
      <c r="CJ11" s="12"/>
      <c r="CK11" s="12"/>
      <c r="CL11" s="5">
        <v>6831897.1200000001</v>
      </c>
      <c r="CM11" s="1"/>
      <c r="CN11" s="12"/>
      <c r="CO11" s="12"/>
      <c r="CP11" s="5">
        <v>584068.49</v>
      </c>
      <c r="CR11" s="5">
        <v>7415965.6100000003</v>
      </c>
      <c r="CS11" s="5"/>
      <c r="CT11" s="41"/>
      <c r="CU11" s="38"/>
    </row>
    <row r="12" spans="1:108" x14ac:dyDescent="0.2">
      <c r="H12" s="7"/>
      <c r="I12" s="7"/>
      <c r="J12" s="7"/>
      <c r="K12" s="7"/>
      <c r="L12" s="7"/>
      <c r="CG12" s="7"/>
      <c r="CH12" s="7"/>
      <c r="CL12" s="7"/>
      <c r="CP12" s="7"/>
    </row>
    <row r="13" spans="1:108" hidden="1" outlineLevel="1" x14ac:dyDescent="0.2">
      <c r="A13" s="3" t="s">
        <v>130</v>
      </c>
      <c r="B13" s="10" t="s">
        <v>131</v>
      </c>
      <c r="C13" s="3" t="s">
        <v>132</v>
      </c>
      <c r="D13" s="3">
        <v>0</v>
      </c>
      <c r="E13" s="3">
        <v>0</v>
      </c>
      <c r="F13" s="3">
        <v>7567.83</v>
      </c>
      <c r="G13" s="3">
        <v>0</v>
      </c>
      <c r="I13" s="29">
        <v>-7500</v>
      </c>
      <c r="J13" s="29">
        <v>0</v>
      </c>
      <c r="K13" s="31">
        <f t="shared" ref="K13:K32" si="0">-1*(I13+J13)</f>
        <v>7500</v>
      </c>
      <c r="L13" s="29"/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  <c r="CD13" s="3">
        <v>0</v>
      </c>
      <c r="CE13" s="3">
        <v>0</v>
      </c>
      <c r="CF13" s="3">
        <v>0</v>
      </c>
      <c r="CG13" s="29">
        <v>0</v>
      </c>
      <c r="CI13" s="3">
        <v>0</v>
      </c>
      <c r="CJ13" s="3">
        <v>0</v>
      </c>
      <c r="CK13" s="3">
        <v>6941.14</v>
      </c>
      <c r="CL13" s="3">
        <v>6941.14</v>
      </c>
      <c r="CN13" s="3">
        <v>0</v>
      </c>
      <c r="CO13" s="3">
        <v>0</v>
      </c>
      <c r="CP13" s="3">
        <v>0</v>
      </c>
      <c r="CR13" s="3">
        <v>6941.14</v>
      </c>
      <c r="CS13" s="3">
        <f t="shared" ref="CS13:CS32" si="1">K13-CR13</f>
        <v>558.85999999999967</v>
      </c>
      <c r="CT13" s="35">
        <f t="shared" ref="CT13:CT32" si="2">IF(K13=0,"n/a",CR13/(K13))</f>
        <v>0.92548533333333338</v>
      </c>
      <c r="DB13" s="50">
        <v>7567.83</v>
      </c>
      <c r="DC13" s="3">
        <v>6941.14</v>
      </c>
      <c r="DD13" s="3">
        <f t="shared" ref="DD13:DD32" si="3">DC13-DB13</f>
        <v>-626.6899999999996</v>
      </c>
    </row>
    <row r="14" spans="1:108" hidden="1" outlineLevel="1" x14ac:dyDescent="0.2">
      <c r="A14" s="3" t="s">
        <v>133</v>
      </c>
      <c r="B14" s="10" t="s">
        <v>134</v>
      </c>
      <c r="C14" s="3" t="s">
        <v>135</v>
      </c>
      <c r="D14" s="3">
        <v>0</v>
      </c>
      <c r="E14" s="3">
        <v>0</v>
      </c>
      <c r="F14" s="3">
        <v>14696.62</v>
      </c>
      <c r="G14" s="3">
        <v>0</v>
      </c>
      <c r="I14" s="29">
        <v>0</v>
      </c>
      <c r="J14" s="29">
        <v>0</v>
      </c>
      <c r="K14" s="31">
        <f t="shared" si="0"/>
        <v>0</v>
      </c>
      <c r="L14" s="29"/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3">
        <v>0</v>
      </c>
      <c r="CD14" s="3">
        <v>0</v>
      </c>
      <c r="CE14" s="3">
        <v>0</v>
      </c>
      <c r="CF14" s="3">
        <v>0</v>
      </c>
      <c r="CG14" s="29">
        <v>0</v>
      </c>
      <c r="CI14" s="3">
        <v>0</v>
      </c>
      <c r="CJ14" s="3">
        <v>0</v>
      </c>
      <c r="CK14" s="3">
        <v>0</v>
      </c>
      <c r="CL14" s="3">
        <v>0</v>
      </c>
      <c r="CN14" s="3">
        <v>0</v>
      </c>
      <c r="CO14" s="3">
        <v>0</v>
      </c>
      <c r="CP14" s="3">
        <v>0</v>
      </c>
      <c r="CR14" s="3">
        <v>0</v>
      </c>
      <c r="CS14" s="3">
        <f t="shared" si="1"/>
        <v>0</v>
      </c>
      <c r="CT14" s="35" t="str">
        <f t="shared" si="2"/>
        <v>n/a</v>
      </c>
      <c r="DB14" s="50">
        <v>14696.62</v>
      </c>
      <c r="DC14" s="3">
        <v>0</v>
      </c>
      <c r="DD14" s="3">
        <f t="shared" si="3"/>
        <v>-14696.62</v>
      </c>
    </row>
    <row r="15" spans="1:108" hidden="1" outlineLevel="1" x14ac:dyDescent="0.2">
      <c r="A15" s="3" t="s">
        <v>136</v>
      </c>
      <c r="B15" s="10" t="s">
        <v>137</v>
      </c>
      <c r="C15" s="3" t="s">
        <v>138</v>
      </c>
      <c r="D15" s="3">
        <v>0</v>
      </c>
      <c r="E15" s="3">
        <v>0</v>
      </c>
      <c r="F15" s="3">
        <v>26295</v>
      </c>
      <c r="G15" s="3">
        <v>0</v>
      </c>
      <c r="I15" s="29">
        <v>-3000</v>
      </c>
      <c r="J15" s="29">
        <v>0</v>
      </c>
      <c r="K15" s="31">
        <f t="shared" si="0"/>
        <v>3000</v>
      </c>
      <c r="L15" s="29"/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  <c r="CF15" s="3">
        <v>0</v>
      </c>
      <c r="CG15" s="29">
        <v>0</v>
      </c>
      <c r="CI15" s="3">
        <v>0</v>
      </c>
      <c r="CJ15" s="3">
        <v>0</v>
      </c>
      <c r="CK15" s="3">
        <v>27815</v>
      </c>
      <c r="CL15" s="3">
        <v>27815</v>
      </c>
      <c r="CN15" s="3">
        <v>0</v>
      </c>
      <c r="CO15" s="3">
        <v>0</v>
      </c>
      <c r="CP15" s="3">
        <v>0</v>
      </c>
      <c r="CR15" s="3">
        <v>27815</v>
      </c>
      <c r="CS15" s="3">
        <f t="shared" si="1"/>
        <v>-24815</v>
      </c>
      <c r="CT15" s="35">
        <f t="shared" si="2"/>
        <v>9.2716666666666665</v>
      </c>
      <c r="DB15" s="50">
        <v>26295</v>
      </c>
      <c r="DC15" s="3">
        <v>27815</v>
      </c>
      <c r="DD15" s="3">
        <f t="shared" si="3"/>
        <v>1520</v>
      </c>
    </row>
    <row r="16" spans="1:108" hidden="1" outlineLevel="1" x14ac:dyDescent="0.2">
      <c r="A16" s="3" t="s">
        <v>139</v>
      </c>
      <c r="B16" s="10" t="s">
        <v>140</v>
      </c>
      <c r="C16" s="3" t="s">
        <v>141</v>
      </c>
      <c r="D16" s="3">
        <v>0</v>
      </c>
      <c r="E16" s="3">
        <v>0</v>
      </c>
      <c r="F16" s="3">
        <v>2152.65</v>
      </c>
      <c r="G16" s="3">
        <v>0</v>
      </c>
      <c r="I16" s="29">
        <v>0</v>
      </c>
      <c r="J16" s="29">
        <v>0</v>
      </c>
      <c r="K16" s="31">
        <f t="shared" si="0"/>
        <v>0</v>
      </c>
      <c r="L16" s="29"/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  <c r="CF16" s="3">
        <v>0</v>
      </c>
      <c r="CG16" s="29">
        <v>0</v>
      </c>
      <c r="CI16" s="3">
        <v>7590.26</v>
      </c>
      <c r="CJ16" s="3">
        <v>0</v>
      </c>
      <c r="CK16" s="3">
        <v>894.24</v>
      </c>
      <c r="CL16" s="3">
        <v>8484.5</v>
      </c>
      <c r="CN16" s="3">
        <v>0</v>
      </c>
      <c r="CO16" s="3">
        <v>0</v>
      </c>
      <c r="CP16" s="3">
        <v>0</v>
      </c>
      <c r="CR16" s="3">
        <v>8484.5</v>
      </c>
      <c r="CS16" s="3">
        <f t="shared" si="1"/>
        <v>-8484.5</v>
      </c>
      <c r="CT16" s="35" t="str">
        <f t="shared" si="2"/>
        <v>n/a</v>
      </c>
      <c r="DB16" s="50">
        <v>2152.65</v>
      </c>
      <c r="DC16" s="3">
        <v>8484.5</v>
      </c>
      <c r="DD16" s="3">
        <f t="shared" si="3"/>
        <v>6331.85</v>
      </c>
    </row>
    <row r="17" spans="1:108" hidden="1" outlineLevel="1" x14ac:dyDescent="0.2">
      <c r="A17" s="3" t="s">
        <v>142</v>
      </c>
      <c r="B17" s="10" t="s">
        <v>143</v>
      </c>
      <c r="C17" s="3" t="s">
        <v>144</v>
      </c>
      <c r="D17" s="3">
        <v>0</v>
      </c>
      <c r="E17" s="3">
        <v>0</v>
      </c>
      <c r="F17" s="3">
        <v>3462026.0300000003</v>
      </c>
      <c r="G17" s="3">
        <v>0</v>
      </c>
      <c r="I17" s="29">
        <v>-3451103</v>
      </c>
      <c r="J17" s="29">
        <v>0</v>
      </c>
      <c r="K17" s="31">
        <f t="shared" si="0"/>
        <v>3451103</v>
      </c>
      <c r="L17" s="29"/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0</v>
      </c>
      <c r="CC17" s="3">
        <v>0</v>
      </c>
      <c r="CD17" s="3">
        <v>0</v>
      </c>
      <c r="CE17" s="3">
        <v>0</v>
      </c>
      <c r="CF17" s="3">
        <v>0</v>
      </c>
      <c r="CG17" s="29">
        <v>0</v>
      </c>
      <c r="CI17" s="3">
        <v>0</v>
      </c>
      <c r="CJ17" s="3">
        <v>0</v>
      </c>
      <c r="CK17" s="3">
        <v>3722970.2199999997</v>
      </c>
      <c r="CL17" s="3">
        <v>3722970.2199999997</v>
      </c>
      <c r="CN17" s="3">
        <v>0</v>
      </c>
      <c r="CO17" s="3">
        <v>0</v>
      </c>
      <c r="CP17" s="3">
        <v>0</v>
      </c>
      <c r="CR17" s="3">
        <v>3722970.2199999997</v>
      </c>
      <c r="CS17" s="3">
        <f t="shared" si="1"/>
        <v>-271867.21999999974</v>
      </c>
      <c r="CT17" s="35">
        <f t="shared" si="2"/>
        <v>1.0787769069772766</v>
      </c>
      <c r="DB17" s="50">
        <v>3462026.0300000003</v>
      </c>
      <c r="DC17" s="3">
        <v>3722970.2199999997</v>
      </c>
      <c r="DD17" s="3">
        <f t="shared" si="3"/>
        <v>260944.18999999948</v>
      </c>
    </row>
    <row r="18" spans="1:108" hidden="1" outlineLevel="1" x14ac:dyDescent="0.2">
      <c r="A18" s="3" t="s">
        <v>145</v>
      </c>
      <c r="B18" s="10" t="s">
        <v>146</v>
      </c>
      <c r="C18" s="3" t="s">
        <v>147</v>
      </c>
      <c r="D18" s="3">
        <v>0</v>
      </c>
      <c r="E18" s="3">
        <v>0</v>
      </c>
      <c r="F18" s="3">
        <v>0</v>
      </c>
      <c r="G18" s="3">
        <v>0</v>
      </c>
      <c r="I18" s="29">
        <v>0</v>
      </c>
      <c r="J18" s="29">
        <v>0</v>
      </c>
      <c r="K18" s="31">
        <f t="shared" si="0"/>
        <v>0</v>
      </c>
      <c r="L18" s="29"/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3">
        <v>0</v>
      </c>
      <c r="CD18" s="3">
        <v>0</v>
      </c>
      <c r="CE18" s="3">
        <v>0</v>
      </c>
      <c r="CF18" s="3">
        <v>0</v>
      </c>
      <c r="CG18" s="29">
        <v>0</v>
      </c>
      <c r="CI18" s="3">
        <v>0</v>
      </c>
      <c r="CJ18" s="3">
        <v>0</v>
      </c>
      <c r="CK18" s="3">
        <v>0</v>
      </c>
      <c r="CL18" s="3">
        <v>0</v>
      </c>
      <c r="CN18" s="3">
        <v>0</v>
      </c>
      <c r="CO18" s="3">
        <v>13820.32</v>
      </c>
      <c r="CP18" s="3">
        <v>13820.32</v>
      </c>
      <c r="CR18" s="3">
        <v>13820.32</v>
      </c>
      <c r="CS18" s="3">
        <f t="shared" si="1"/>
        <v>-13820.32</v>
      </c>
      <c r="CT18" s="35" t="str">
        <f t="shared" si="2"/>
        <v>n/a</v>
      </c>
      <c r="DB18" s="50">
        <v>100.55</v>
      </c>
      <c r="DC18" s="3">
        <v>13820.32</v>
      </c>
      <c r="DD18" s="3">
        <f t="shared" si="3"/>
        <v>13719.77</v>
      </c>
    </row>
    <row r="19" spans="1:108" hidden="1" outlineLevel="1" x14ac:dyDescent="0.2">
      <c r="A19" s="3" t="s">
        <v>148</v>
      </c>
      <c r="B19" s="10" t="s">
        <v>149</v>
      </c>
      <c r="C19" s="3" t="s">
        <v>150</v>
      </c>
      <c r="D19" s="3">
        <v>50520.3</v>
      </c>
      <c r="E19" s="3">
        <v>0</v>
      </c>
      <c r="F19" s="3">
        <v>89512.19</v>
      </c>
      <c r="G19" s="3">
        <v>0</v>
      </c>
      <c r="I19" s="29">
        <v>-69060</v>
      </c>
      <c r="J19" s="29">
        <v>0</v>
      </c>
      <c r="K19" s="31">
        <f t="shared" si="0"/>
        <v>69060</v>
      </c>
      <c r="L19" s="29"/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3">
        <v>0</v>
      </c>
      <c r="CE19" s="3">
        <v>0</v>
      </c>
      <c r="CF19" s="3">
        <v>0</v>
      </c>
      <c r="CG19" s="29">
        <v>0</v>
      </c>
      <c r="CI19" s="3">
        <v>53644.28</v>
      </c>
      <c r="CJ19" s="3">
        <v>0</v>
      </c>
      <c r="CK19" s="3">
        <v>116241.08</v>
      </c>
      <c r="CL19" s="3">
        <v>169885.36</v>
      </c>
      <c r="CN19" s="3">
        <v>0</v>
      </c>
      <c r="CO19" s="3">
        <v>0</v>
      </c>
      <c r="CP19" s="3">
        <v>0</v>
      </c>
      <c r="CR19" s="3">
        <v>169885.36000000002</v>
      </c>
      <c r="CS19" s="3">
        <f t="shared" si="1"/>
        <v>-100825.36000000002</v>
      </c>
      <c r="CT19" s="35">
        <f t="shared" si="2"/>
        <v>2.459967564436722</v>
      </c>
      <c r="DB19" s="50">
        <v>140032.49</v>
      </c>
      <c r="DC19" s="3">
        <v>169885.36000000002</v>
      </c>
      <c r="DD19" s="3">
        <f t="shared" si="3"/>
        <v>29852.870000000024</v>
      </c>
    </row>
    <row r="20" spans="1:108" hidden="1" outlineLevel="1" x14ac:dyDescent="0.2">
      <c r="A20" s="3" t="s">
        <v>151</v>
      </c>
      <c r="B20" s="10" t="s">
        <v>152</v>
      </c>
      <c r="C20" s="3" t="s">
        <v>153</v>
      </c>
      <c r="D20" s="3">
        <v>0</v>
      </c>
      <c r="E20" s="3">
        <v>0</v>
      </c>
      <c r="F20" s="3">
        <v>516.15</v>
      </c>
      <c r="G20" s="3">
        <v>0</v>
      </c>
      <c r="I20" s="29">
        <v>0</v>
      </c>
      <c r="J20" s="29">
        <v>0</v>
      </c>
      <c r="K20" s="31">
        <f t="shared" si="0"/>
        <v>0</v>
      </c>
      <c r="L20" s="29"/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0</v>
      </c>
      <c r="CE20" s="3">
        <v>0</v>
      </c>
      <c r="CF20" s="3">
        <v>0</v>
      </c>
      <c r="CG20" s="29">
        <v>0</v>
      </c>
      <c r="CI20" s="3">
        <v>0</v>
      </c>
      <c r="CJ20" s="3">
        <v>0</v>
      </c>
      <c r="CK20" s="3">
        <v>773.29</v>
      </c>
      <c r="CL20" s="3">
        <v>773.29</v>
      </c>
      <c r="CN20" s="3">
        <v>0</v>
      </c>
      <c r="CO20" s="3">
        <v>0</v>
      </c>
      <c r="CP20" s="3">
        <v>0</v>
      </c>
      <c r="CR20" s="3">
        <v>773.29</v>
      </c>
      <c r="CS20" s="3">
        <f t="shared" si="1"/>
        <v>-773.29</v>
      </c>
      <c r="CT20" s="35" t="str">
        <f t="shared" si="2"/>
        <v>n/a</v>
      </c>
      <c r="DB20" s="50">
        <v>516.15</v>
      </c>
      <c r="DC20" s="3">
        <v>773.29</v>
      </c>
      <c r="DD20" s="3">
        <f t="shared" si="3"/>
        <v>257.14</v>
      </c>
    </row>
    <row r="21" spans="1:108" hidden="1" outlineLevel="1" x14ac:dyDescent="0.2">
      <c r="A21" s="3" t="s">
        <v>154</v>
      </c>
      <c r="B21" s="10" t="s">
        <v>155</v>
      </c>
      <c r="C21" s="3" t="s">
        <v>156</v>
      </c>
      <c r="D21" s="3">
        <v>0</v>
      </c>
      <c r="E21" s="3">
        <v>0</v>
      </c>
      <c r="F21" s="3">
        <v>24719.75</v>
      </c>
      <c r="G21" s="3">
        <v>0</v>
      </c>
      <c r="I21" s="29">
        <v>-213744</v>
      </c>
      <c r="J21" s="29">
        <v>0</v>
      </c>
      <c r="K21" s="31">
        <f t="shared" si="0"/>
        <v>213744</v>
      </c>
      <c r="L21" s="29"/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  <c r="CD21" s="3">
        <v>0</v>
      </c>
      <c r="CE21" s="3">
        <v>0</v>
      </c>
      <c r="CF21" s="3">
        <v>0</v>
      </c>
      <c r="CG21" s="29">
        <v>0</v>
      </c>
      <c r="CI21" s="3">
        <v>0</v>
      </c>
      <c r="CJ21" s="3">
        <v>0</v>
      </c>
      <c r="CK21" s="3">
        <v>0</v>
      </c>
      <c r="CL21" s="3">
        <v>0</v>
      </c>
      <c r="CN21" s="3">
        <v>683574.32000000007</v>
      </c>
      <c r="CO21" s="3">
        <v>0</v>
      </c>
      <c r="CP21" s="3">
        <v>683574.32000000007</v>
      </c>
      <c r="CR21" s="3">
        <v>683574.32000000007</v>
      </c>
      <c r="CS21" s="3">
        <f t="shared" si="1"/>
        <v>-469830.32000000007</v>
      </c>
      <c r="CT21" s="35">
        <f t="shared" si="2"/>
        <v>3.1980982857998357</v>
      </c>
      <c r="DB21" s="50">
        <v>592936.32000000007</v>
      </c>
      <c r="DC21" s="3">
        <v>683574.32000000007</v>
      </c>
      <c r="DD21" s="3">
        <f t="shared" si="3"/>
        <v>90638</v>
      </c>
    </row>
    <row r="22" spans="1:108" hidden="1" outlineLevel="1" x14ac:dyDescent="0.2">
      <c r="A22" s="3" t="s">
        <v>157</v>
      </c>
      <c r="B22" s="10" t="s">
        <v>158</v>
      </c>
      <c r="C22" s="3" t="s">
        <v>159</v>
      </c>
      <c r="D22" s="3">
        <v>0</v>
      </c>
      <c r="E22" s="3">
        <v>0</v>
      </c>
      <c r="F22" s="3">
        <v>116429.40000000001</v>
      </c>
      <c r="G22" s="3">
        <v>0</v>
      </c>
      <c r="I22" s="29">
        <v>-118350</v>
      </c>
      <c r="J22" s="29">
        <v>0</v>
      </c>
      <c r="K22" s="31">
        <f t="shared" si="0"/>
        <v>118350</v>
      </c>
      <c r="L22" s="29"/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  <c r="CF22" s="3">
        <v>0</v>
      </c>
      <c r="CG22" s="29">
        <v>0</v>
      </c>
      <c r="CI22" s="3">
        <v>0</v>
      </c>
      <c r="CJ22" s="3">
        <v>0</v>
      </c>
      <c r="CK22" s="3">
        <v>153430</v>
      </c>
      <c r="CL22" s="3">
        <v>153430</v>
      </c>
      <c r="CN22" s="3">
        <v>0</v>
      </c>
      <c r="CO22" s="3">
        <v>0</v>
      </c>
      <c r="CP22" s="3">
        <v>0</v>
      </c>
      <c r="CR22" s="3">
        <v>153430</v>
      </c>
      <c r="CS22" s="3">
        <f t="shared" si="1"/>
        <v>-35080</v>
      </c>
      <c r="CT22" s="35">
        <f t="shared" si="2"/>
        <v>1.2964089564850021</v>
      </c>
      <c r="DB22" s="50">
        <v>116429.40000000001</v>
      </c>
      <c r="DC22" s="3">
        <v>153430</v>
      </c>
      <c r="DD22" s="3">
        <f t="shared" si="3"/>
        <v>37000.599999999991</v>
      </c>
    </row>
    <row r="23" spans="1:108" hidden="1" outlineLevel="1" x14ac:dyDescent="0.2">
      <c r="A23" s="3" t="s">
        <v>160</v>
      </c>
      <c r="B23" s="10" t="s">
        <v>161</v>
      </c>
      <c r="C23" s="3" t="s">
        <v>162</v>
      </c>
      <c r="D23" s="3">
        <v>0</v>
      </c>
      <c r="E23" s="3">
        <v>0</v>
      </c>
      <c r="F23" s="3">
        <v>0</v>
      </c>
      <c r="G23" s="3">
        <v>0</v>
      </c>
      <c r="I23" s="29">
        <v>-27572</v>
      </c>
      <c r="J23" s="29">
        <v>0</v>
      </c>
      <c r="K23" s="31">
        <f t="shared" si="0"/>
        <v>27572</v>
      </c>
      <c r="L23" s="29"/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  <c r="CF23" s="3">
        <v>0</v>
      </c>
      <c r="CG23" s="29">
        <v>0</v>
      </c>
      <c r="CI23" s="3">
        <v>0</v>
      </c>
      <c r="CJ23" s="3">
        <v>0</v>
      </c>
      <c r="CK23" s="3">
        <v>0</v>
      </c>
      <c r="CL23" s="3">
        <v>0</v>
      </c>
      <c r="CN23" s="3">
        <v>0</v>
      </c>
      <c r="CO23" s="3">
        <v>0</v>
      </c>
      <c r="CP23" s="3">
        <v>0</v>
      </c>
      <c r="CR23" s="3">
        <v>0</v>
      </c>
      <c r="CS23" s="3">
        <f t="shared" si="1"/>
        <v>27572</v>
      </c>
      <c r="CT23" s="35">
        <f t="shared" si="2"/>
        <v>0</v>
      </c>
      <c r="DB23" s="50">
        <v>0</v>
      </c>
      <c r="DC23" s="3">
        <v>0</v>
      </c>
      <c r="DD23" s="3">
        <f t="shared" si="3"/>
        <v>0</v>
      </c>
    </row>
    <row r="24" spans="1:108" hidden="1" outlineLevel="1" x14ac:dyDescent="0.2">
      <c r="A24" s="3" t="s">
        <v>163</v>
      </c>
      <c r="B24" s="10" t="s">
        <v>164</v>
      </c>
      <c r="C24" s="3" t="s">
        <v>165</v>
      </c>
      <c r="D24" s="3">
        <v>0</v>
      </c>
      <c r="E24" s="3">
        <v>0</v>
      </c>
      <c r="F24" s="3">
        <v>19971.650000000001</v>
      </c>
      <c r="G24" s="3">
        <v>0</v>
      </c>
      <c r="I24" s="29">
        <v>-3000</v>
      </c>
      <c r="J24" s="29">
        <v>0</v>
      </c>
      <c r="K24" s="31">
        <f t="shared" si="0"/>
        <v>3000</v>
      </c>
      <c r="L24" s="29"/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  <c r="CF24" s="3">
        <v>0</v>
      </c>
      <c r="CG24" s="29">
        <v>0</v>
      </c>
      <c r="CI24" s="3">
        <v>0</v>
      </c>
      <c r="CJ24" s="3">
        <v>0</v>
      </c>
      <c r="CK24" s="3">
        <v>-7847.45</v>
      </c>
      <c r="CL24" s="3">
        <v>-7847.45</v>
      </c>
      <c r="CN24" s="3">
        <v>0</v>
      </c>
      <c r="CO24" s="3">
        <v>0</v>
      </c>
      <c r="CP24" s="3">
        <v>0</v>
      </c>
      <c r="CR24" s="3">
        <v>-7847.45</v>
      </c>
      <c r="CS24" s="3">
        <f t="shared" si="1"/>
        <v>10847.45</v>
      </c>
      <c r="CT24" s="35">
        <f t="shared" si="2"/>
        <v>-2.6158166666666665</v>
      </c>
      <c r="DB24" s="50">
        <v>19971.650000000001</v>
      </c>
      <c r="DC24" s="3">
        <v>-7847.45</v>
      </c>
      <c r="DD24" s="3">
        <f t="shared" si="3"/>
        <v>-27819.100000000002</v>
      </c>
    </row>
    <row r="25" spans="1:108" hidden="1" outlineLevel="1" x14ac:dyDescent="0.2">
      <c r="A25" s="3" t="s">
        <v>166</v>
      </c>
      <c r="B25" s="10" t="s">
        <v>167</v>
      </c>
      <c r="C25" s="3" t="s">
        <v>168</v>
      </c>
      <c r="D25" s="3">
        <v>0</v>
      </c>
      <c r="E25" s="3">
        <v>0</v>
      </c>
      <c r="F25" s="3">
        <v>17037612.25</v>
      </c>
      <c r="G25" s="3">
        <v>0</v>
      </c>
      <c r="I25" s="29">
        <v>-17424196</v>
      </c>
      <c r="J25" s="29">
        <v>0</v>
      </c>
      <c r="K25" s="31">
        <f t="shared" si="0"/>
        <v>17424196</v>
      </c>
      <c r="L25" s="29"/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0</v>
      </c>
      <c r="CE25" s="3">
        <v>0</v>
      </c>
      <c r="CF25" s="3">
        <v>0</v>
      </c>
      <c r="CG25" s="29">
        <v>0</v>
      </c>
      <c r="CI25" s="3">
        <v>0</v>
      </c>
      <c r="CJ25" s="3">
        <v>0</v>
      </c>
      <c r="CK25" s="3">
        <v>18383852.460000001</v>
      </c>
      <c r="CL25" s="3">
        <v>18383852.460000001</v>
      </c>
      <c r="CN25" s="3">
        <v>0</v>
      </c>
      <c r="CO25" s="3">
        <v>1220057.07</v>
      </c>
      <c r="CP25" s="3">
        <v>1220057.07</v>
      </c>
      <c r="CR25" s="3">
        <v>19603909.530000001</v>
      </c>
      <c r="CS25" s="3">
        <f t="shared" si="1"/>
        <v>-2179713.5300000012</v>
      </c>
      <c r="CT25" s="35">
        <f t="shared" si="2"/>
        <v>1.1250969358930536</v>
      </c>
      <c r="DB25" s="50">
        <v>18742865.609999999</v>
      </c>
      <c r="DC25" s="3">
        <v>19603909.530000001</v>
      </c>
      <c r="DD25" s="3">
        <f t="shared" si="3"/>
        <v>861043.92000000179</v>
      </c>
    </row>
    <row r="26" spans="1:108" hidden="1" outlineLevel="1" x14ac:dyDescent="0.2">
      <c r="A26" s="3" t="s">
        <v>169</v>
      </c>
      <c r="B26" s="10" t="s">
        <v>170</v>
      </c>
      <c r="C26" s="3" t="s">
        <v>171</v>
      </c>
      <c r="D26" s="3">
        <v>290</v>
      </c>
      <c r="E26" s="3">
        <v>108107.79000000001</v>
      </c>
      <c r="F26" s="3">
        <v>178917.96</v>
      </c>
      <c r="G26" s="3">
        <v>0</v>
      </c>
      <c r="I26" s="29">
        <v>-289242</v>
      </c>
      <c r="J26" s="29">
        <v>0</v>
      </c>
      <c r="K26" s="31">
        <f t="shared" si="0"/>
        <v>289242</v>
      </c>
      <c r="L26" s="29"/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  <c r="CF26" s="3">
        <v>0</v>
      </c>
      <c r="CG26" s="29">
        <v>0</v>
      </c>
      <c r="CI26" s="3">
        <v>130</v>
      </c>
      <c r="CJ26" s="3">
        <v>200036.63</v>
      </c>
      <c r="CK26" s="3">
        <v>202380</v>
      </c>
      <c r="CL26" s="3">
        <v>402546.63</v>
      </c>
      <c r="CN26" s="3">
        <v>0</v>
      </c>
      <c r="CO26" s="3">
        <v>0</v>
      </c>
      <c r="CP26" s="3">
        <v>0</v>
      </c>
      <c r="CR26" s="3">
        <v>402546.63</v>
      </c>
      <c r="CS26" s="3">
        <f t="shared" si="1"/>
        <v>-113304.63</v>
      </c>
      <c r="CT26" s="35">
        <f t="shared" si="2"/>
        <v>1.3917295206090401</v>
      </c>
      <c r="DB26" s="50">
        <v>287315.75</v>
      </c>
      <c r="DC26" s="3">
        <v>402546.63</v>
      </c>
      <c r="DD26" s="3">
        <f t="shared" si="3"/>
        <v>115230.88</v>
      </c>
    </row>
    <row r="27" spans="1:108" hidden="1" outlineLevel="1" x14ac:dyDescent="0.2">
      <c r="A27" s="3" t="s">
        <v>172</v>
      </c>
      <c r="B27" s="10" t="s">
        <v>173</v>
      </c>
      <c r="C27" s="3" t="s">
        <v>174</v>
      </c>
      <c r="D27" s="3">
        <v>77407.5</v>
      </c>
      <c r="E27" s="3">
        <v>0</v>
      </c>
      <c r="F27" s="3">
        <v>83322.61</v>
      </c>
      <c r="G27" s="3">
        <v>0</v>
      </c>
      <c r="I27" s="29">
        <v>-149090</v>
      </c>
      <c r="J27" s="29">
        <v>0</v>
      </c>
      <c r="K27" s="31">
        <f t="shared" si="0"/>
        <v>149090</v>
      </c>
      <c r="L27" s="29"/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0</v>
      </c>
      <c r="CD27" s="3">
        <v>0</v>
      </c>
      <c r="CE27" s="3">
        <v>0</v>
      </c>
      <c r="CF27" s="3">
        <v>0</v>
      </c>
      <c r="CG27" s="29">
        <v>0</v>
      </c>
      <c r="CI27" s="3">
        <v>90455</v>
      </c>
      <c r="CJ27" s="3">
        <v>0</v>
      </c>
      <c r="CK27" s="3">
        <v>91706.2</v>
      </c>
      <c r="CL27" s="3">
        <v>182161.2</v>
      </c>
      <c r="CN27" s="3">
        <v>0</v>
      </c>
      <c r="CO27" s="3">
        <v>0</v>
      </c>
      <c r="CP27" s="3">
        <v>0</v>
      </c>
      <c r="CR27" s="3">
        <v>182161.2</v>
      </c>
      <c r="CS27" s="3">
        <f t="shared" si="1"/>
        <v>-33071.200000000012</v>
      </c>
      <c r="CT27" s="35">
        <f t="shared" si="2"/>
        <v>1.2218203769535181</v>
      </c>
      <c r="DB27" s="50">
        <v>160730.11000000002</v>
      </c>
      <c r="DC27" s="3">
        <v>182161.2</v>
      </c>
      <c r="DD27" s="3">
        <f t="shared" si="3"/>
        <v>21431.089999999997</v>
      </c>
    </row>
    <row r="28" spans="1:108" hidden="1" outlineLevel="1" x14ac:dyDescent="0.2">
      <c r="A28" s="3" t="s">
        <v>175</v>
      </c>
      <c r="B28" s="10" t="s">
        <v>176</v>
      </c>
      <c r="C28" s="3" t="s">
        <v>177</v>
      </c>
      <c r="D28" s="3">
        <v>0</v>
      </c>
      <c r="E28" s="3">
        <v>0</v>
      </c>
      <c r="F28" s="3">
        <v>0</v>
      </c>
      <c r="G28" s="3">
        <v>0</v>
      </c>
      <c r="I28" s="29">
        <v>0</v>
      </c>
      <c r="J28" s="29">
        <v>0</v>
      </c>
      <c r="K28" s="31">
        <f t="shared" si="0"/>
        <v>0</v>
      </c>
      <c r="L28" s="29"/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  <c r="CF28" s="3">
        <v>0</v>
      </c>
      <c r="CG28" s="29">
        <v>0</v>
      </c>
      <c r="CI28" s="3">
        <v>0</v>
      </c>
      <c r="CJ28" s="3">
        <v>0</v>
      </c>
      <c r="CK28" s="3">
        <v>17340</v>
      </c>
      <c r="CL28" s="3">
        <v>17340</v>
      </c>
      <c r="CN28" s="3">
        <v>0</v>
      </c>
      <c r="CO28" s="3">
        <v>0</v>
      </c>
      <c r="CP28" s="3">
        <v>0</v>
      </c>
      <c r="CR28" s="3">
        <v>17340</v>
      </c>
      <c r="CS28" s="3">
        <f t="shared" si="1"/>
        <v>-17340</v>
      </c>
      <c r="CT28" s="35" t="str">
        <f t="shared" si="2"/>
        <v>n/a</v>
      </c>
      <c r="DB28" s="50">
        <v>0</v>
      </c>
      <c r="DC28" s="3">
        <v>17340</v>
      </c>
      <c r="DD28" s="3">
        <f t="shared" si="3"/>
        <v>17340</v>
      </c>
    </row>
    <row r="29" spans="1:108" hidden="1" outlineLevel="1" x14ac:dyDescent="0.2">
      <c r="A29" s="3" t="s">
        <v>178</v>
      </c>
      <c r="B29" s="10" t="s">
        <v>179</v>
      </c>
      <c r="C29" s="3" t="s">
        <v>180</v>
      </c>
      <c r="D29" s="3">
        <v>0</v>
      </c>
      <c r="E29" s="3">
        <v>0</v>
      </c>
      <c r="F29" s="3">
        <v>0</v>
      </c>
      <c r="G29" s="3">
        <v>0</v>
      </c>
      <c r="I29" s="29">
        <v>0</v>
      </c>
      <c r="J29" s="29">
        <v>0</v>
      </c>
      <c r="K29" s="31">
        <f t="shared" si="0"/>
        <v>0</v>
      </c>
      <c r="L29" s="29"/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29">
        <v>0</v>
      </c>
      <c r="CI29" s="3">
        <v>0</v>
      </c>
      <c r="CJ29" s="3">
        <v>0</v>
      </c>
      <c r="CK29" s="3">
        <v>925</v>
      </c>
      <c r="CL29" s="3">
        <v>925</v>
      </c>
      <c r="CN29" s="3">
        <v>0</v>
      </c>
      <c r="CO29" s="3">
        <v>0</v>
      </c>
      <c r="CP29" s="3">
        <v>0</v>
      </c>
      <c r="CR29" s="3">
        <v>925</v>
      </c>
      <c r="CS29" s="3">
        <f t="shared" si="1"/>
        <v>-925</v>
      </c>
      <c r="CT29" s="35" t="str">
        <f t="shared" si="2"/>
        <v>n/a</v>
      </c>
      <c r="DB29" s="50">
        <v>0</v>
      </c>
      <c r="DC29" s="3">
        <v>925</v>
      </c>
      <c r="DD29" s="3">
        <f t="shared" si="3"/>
        <v>925</v>
      </c>
    </row>
    <row r="30" spans="1:108" hidden="1" outlineLevel="1" x14ac:dyDescent="0.2">
      <c r="A30" s="3" t="s">
        <v>181</v>
      </c>
      <c r="B30" s="10" t="s">
        <v>182</v>
      </c>
      <c r="C30" s="3" t="s">
        <v>183</v>
      </c>
      <c r="D30" s="3">
        <v>47197.520000000004</v>
      </c>
      <c r="E30" s="3">
        <v>0</v>
      </c>
      <c r="F30" s="3">
        <v>23880.600000000002</v>
      </c>
      <c r="G30" s="3">
        <v>0</v>
      </c>
      <c r="I30" s="29">
        <v>-71122</v>
      </c>
      <c r="J30" s="29">
        <v>0</v>
      </c>
      <c r="K30" s="31">
        <f t="shared" si="0"/>
        <v>71122</v>
      </c>
      <c r="L30" s="29"/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3">
        <v>0</v>
      </c>
      <c r="CD30" s="3">
        <v>0</v>
      </c>
      <c r="CE30" s="3">
        <v>0</v>
      </c>
      <c r="CF30" s="3">
        <v>0</v>
      </c>
      <c r="CG30" s="29">
        <v>0</v>
      </c>
      <c r="CI30" s="3">
        <v>63945.33</v>
      </c>
      <c r="CJ30" s="3">
        <v>0</v>
      </c>
      <c r="CK30" s="3">
        <v>28350.100000000002</v>
      </c>
      <c r="CL30" s="3">
        <v>92295.430000000008</v>
      </c>
      <c r="CN30" s="3">
        <v>0</v>
      </c>
      <c r="CO30" s="3">
        <v>0</v>
      </c>
      <c r="CP30" s="3">
        <v>0</v>
      </c>
      <c r="CR30" s="3">
        <v>92295.430000000008</v>
      </c>
      <c r="CS30" s="3">
        <f t="shared" si="1"/>
        <v>-21173.430000000008</v>
      </c>
      <c r="CT30" s="35">
        <f t="shared" si="2"/>
        <v>1.2977057731784822</v>
      </c>
      <c r="DB30" s="50">
        <v>71078.12</v>
      </c>
      <c r="DC30" s="3">
        <v>92295.430000000008</v>
      </c>
      <c r="DD30" s="3">
        <f t="shared" si="3"/>
        <v>21217.310000000012</v>
      </c>
    </row>
    <row r="31" spans="1:108" hidden="1" outlineLevel="1" x14ac:dyDescent="0.2">
      <c r="A31" s="3" t="s">
        <v>184</v>
      </c>
      <c r="B31" s="10" t="s">
        <v>185</v>
      </c>
      <c r="C31" s="3" t="s">
        <v>186</v>
      </c>
      <c r="D31" s="3">
        <v>4500</v>
      </c>
      <c r="E31" s="3">
        <v>0</v>
      </c>
      <c r="F31" s="3">
        <v>32093.68</v>
      </c>
      <c r="G31" s="3">
        <v>0</v>
      </c>
      <c r="I31" s="29">
        <v>-23400</v>
      </c>
      <c r="J31" s="29">
        <v>0</v>
      </c>
      <c r="K31" s="31">
        <f t="shared" si="0"/>
        <v>23400</v>
      </c>
      <c r="L31" s="29"/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0</v>
      </c>
      <c r="BW31" s="3">
        <v>0</v>
      </c>
      <c r="BX31" s="3">
        <v>0</v>
      </c>
      <c r="BY31" s="3">
        <v>0</v>
      </c>
      <c r="BZ31" s="3">
        <v>0</v>
      </c>
      <c r="CA31" s="3">
        <v>0</v>
      </c>
      <c r="CB31" s="3">
        <v>0</v>
      </c>
      <c r="CC31" s="3">
        <v>0</v>
      </c>
      <c r="CD31" s="3">
        <v>0</v>
      </c>
      <c r="CE31" s="3">
        <v>0</v>
      </c>
      <c r="CF31" s="3">
        <v>0</v>
      </c>
      <c r="CG31" s="29">
        <v>0</v>
      </c>
      <c r="CI31" s="3">
        <v>0</v>
      </c>
      <c r="CJ31" s="3">
        <v>1000</v>
      </c>
      <c r="CK31" s="3">
        <v>10711.08</v>
      </c>
      <c r="CL31" s="3">
        <v>11711.08</v>
      </c>
      <c r="CN31" s="3">
        <v>0</v>
      </c>
      <c r="CO31" s="3">
        <v>0</v>
      </c>
      <c r="CP31" s="3">
        <v>0</v>
      </c>
      <c r="CR31" s="3">
        <v>11711.08</v>
      </c>
      <c r="CS31" s="3">
        <f t="shared" si="1"/>
        <v>11688.92</v>
      </c>
      <c r="CT31" s="35">
        <f t="shared" si="2"/>
        <v>0.50047350427350423</v>
      </c>
      <c r="DB31" s="50">
        <v>36593.68</v>
      </c>
      <c r="DC31" s="3">
        <v>11711.08</v>
      </c>
      <c r="DD31" s="3">
        <f t="shared" si="3"/>
        <v>-24882.6</v>
      </c>
    </row>
    <row r="32" spans="1:108" hidden="1" outlineLevel="1" x14ac:dyDescent="0.2">
      <c r="A32" s="3" t="s">
        <v>187</v>
      </c>
      <c r="B32" s="10" t="s">
        <v>188</v>
      </c>
      <c r="C32" s="3" t="s">
        <v>189</v>
      </c>
      <c r="D32" s="3">
        <v>0</v>
      </c>
      <c r="E32" s="3">
        <v>0</v>
      </c>
      <c r="F32" s="3">
        <v>-1047327.34</v>
      </c>
      <c r="G32" s="3">
        <v>0</v>
      </c>
      <c r="I32" s="29">
        <v>0</v>
      </c>
      <c r="J32" s="29">
        <v>0</v>
      </c>
      <c r="K32" s="31">
        <f t="shared" si="0"/>
        <v>0</v>
      </c>
      <c r="L32" s="29"/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0</v>
      </c>
      <c r="BW32" s="3">
        <v>0</v>
      </c>
      <c r="BX32" s="3">
        <v>0</v>
      </c>
      <c r="BY32" s="3">
        <v>0</v>
      </c>
      <c r="BZ32" s="3">
        <v>0</v>
      </c>
      <c r="CA32" s="3">
        <v>0</v>
      </c>
      <c r="CB32" s="3">
        <v>0</v>
      </c>
      <c r="CC32" s="3">
        <v>0</v>
      </c>
      <c r="CD32" s="3">
        <v>0</v>
      </c>
      <c r="CE32" s="3">
        <v>0</v>
      </c>
      <c r="CF32" s="3">
        <v>0</v>
      </c>
      <c r="CG32" s="29">
        <v>0</v>
      </c>
      <c r="CI32" s="3">
        <v>0</v>
      </c>
      <c r="CJ32" s="3">
        <v>0</v>
      </c>
      <c r="CK32" s="3">
        <v>-899774.17</v>
      </c>
      <c r="CL32" s="3">
        <v>-899774.17</v>
      </c>
      <c r="CN32" s="3">
        <v>-320282.90000000002</v>
      </c>
      <c r="CO32" s="3">
        <v>0</v>
      </c>
      <c r="CP32" s="3">
        <v>-320282.90000000002</v>
      </c>
      <c r="CR32" s="3">
        <v>-1220057.07</v>
      </c>
      <c r="CS32" s="3">
        <f t="shared" si="1"/>
        <v>1220057.07</v>
      </c>
      <c r="CT32" s="35" t="str">
        <f t="shared" si="2"/>
        <v>n/a</v>
      </c>
      <c r="DB32" s="50">
        <v>-1946208.26</v>
      </c>
      <c r="DC32" s="3">
        <v>-1220057.07</v>
      </c>
      <c r="DD32" s="3">
        <f t="shared" si="3"/>
        <v>726151.19</v>
      </c>
    </row>
    <row r="33" spans="1:108" s="4" customFormat="1" collapsed="1" x14ac:dyDescent="0.2">
      <c r="A33" s="5" t="s">
        <v>47</v>
      </c>
      <c r="B33" s="11"/>
      <c r="C33" s="2" t="s">
        <v>6</v>
      </c>
      <c r="D33" s="5">
        <v>179915.32</v>
      </c>
      <c r="E33" s="5">
        <v>108107.79000000001</v>
      </c>
      <c r="F33" s="5">
        <v>20072387.030000001</v>
      </c>
      <c r="G33" s="5">
        <v>0</v>
      </c>
      <c r="H33" s="5"/>
      <c r="I33" s="5">
        <v>-21850379</v>
      </c>
      <c r="J33" s="5">
        <v>0</v>
      </c>
      <c r="K33" s="5">
        <f>-1*(I33+J33)</f>
        <v>21850379</v>
      </c>
      <c r="L33" s="7"/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v>0</v>
      </c>
      <c r="CG33" s="5">
        <v>0</v>
      </c>
      <c r="CH33" s="7"/>
      <c r="CI33" s="5">
        <v>215764.87</v>
      </c>
      <c r="CJ33" s="5">
        <v>201036.63</v>
      </c>
      <c r="CK33" s="5">
        <v>21856708.189999998</v>
      </c>
      <c r="CL33" s="5">
        <v>22273509.689999994</v>
      </c>
      <c r="CM33" s="2"/>
      <c r="CN33" s="5">
        <v>363291.42000000004</v>
      </c>
      <c r="CO33" s="5">
        <v>1233877.3900000001</v>
      </c>
      <c r="CP33" s="5">
        <v>1597168.81</v>
      </c>
      <c r="CR33" s="5">
        <v>23870678.5</v>
      </c>
      <c r="CS33" s="5">
        <f>K33-CR33</f>
        <v>-2020299.5</v>
      </c>
      <c r="CT33" s="30">
        <f>IF(K33=0,"n/a",CR33/(K33))</f>
        <v>1.0924606159005297</v>
      </c>
      <c r="CU33" s="42"/>
      <c r="DB33" s="5">
        <v>21735099.699999992</v>
      </c>
      <c r="DC33" s="5">
        <v>23870678.5</v>
      </c>
      <c r="DD33" s="5">
        <f>DC33-DB33</f>
        <v>2135578.8000000082</v>
      </c>
    </row>
    <row r="34" spans="1:108" s="4" customFormat="1" x14ac:dyDescent="0.2">
      <c r="B34" s="11"/>
      <c r="H34" s="7"/>
      <c r="I34" s="7"/>
      <c r="J34" s="7"/>
      <c r="K34" s="7"/>
      <c r="L34" s="7"/>
      <c r="CG34" s="7"/>
      <c r="CH34" s="7"/>
      <c r="CL34" s="7"/>
      <c r="CP34" s="7"/>
      <c r="CT34" s="39"/>
      <c r="CU34" s="39"/>
    </row>
    <row r="35" spans="1:108" s="4" customFormat="1" x14ac:dyDescent="0.2">
      <c r="A35" s="5" t="s">
        <v>2</v>
      </c>
      <c r="B35" s="11"/>
      <c r="C35" s="2" t="s">
        <v>9</v>
      </c>
      <c r="D35" s="5">
        <f t="shared" ref="D35:G35" si="4">D11+D33</f>
        <v>179915.32</v>
      </c>
      <c r="E35" s="5">
        <f t="shared" si="4"/>
        <v>108107.79000000001</v>
      </c>
      <c r="F35" s="5">
        <f t="shared" si="4"/>
        <v>20072387.030000001</v>
      </c>
      <c r="G35" s="5">
        <f t="shared" si="4"/>
        <v>0</v>
      </c>
      <c r="H35" s="5"/>
      <c r="I35" s="5"/>
      <c r="J35" s="5"/>
      <c r="K35" s="5">
        <f>K11+K33</f>
        <v>21850379</v>
      </c>
      <c r="L35" s="7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7"/>
      <c r="CI35" s="5">
        <f t="shared" ref="CI35:CK35" si="5">CI11+CI33</f>
        <v>215764.87</v>
      </c>
      <c r="CJ35" s="5">
        <f t="shared" si="5"/>
        <v>201036.63</v>
      </c>
      <c r="CK35" s="5">
        <f t="shared" si="5"/>
        <v>21856708.189999998</v>
      </c>
      <c r="CL35" s="5">
        <f>CL11+CL33</f>
        <v>29105406.809999995</v>
      </c>
      <c r="CM35" s="2"/>
      <c r="CN35" s="5">
        <f t="shared" ref="CN35:CO35" si="6">CN11+CN33</f>
        <v>363291.42000000004</v>
      </c>
      <c r="CO35" s="5">
        <f t="shared" si="6"/>
        <v>1233877.3900000001</v>
      </c>
      <c r="CP35" s="5">
        <f>CP11+CP33</f>
        <v>2181237.2999999998</v>
      </c>
      <c r="CR35" s="5">
        <f>CR11+CR33</f>
        <v>31286644.109999999</v>
      </c>
      <c r="CS35" s="5">
        <f>CS11+CS33</f>
        <v>-2020299.5</v>
      </c>
      <c r="CT35" s="30">
        <f>IF(K35=0,"n/a",CR35/(K35))</f>
        <v>1.4318581892790052</v>
      </c>
      <c r="CU35" s="42"/>
      <c r="DB35" s="5"/>
      <c r="DC35" s="5"/>
      <c r="DD35" s="5">
        <f>DC35-DB35</f>
        <v>0</v>
      </c>
    </row>
    <row r="36" spans="1:108" x14ac:dyDescent="0.2">
      <c r="H36" s="7"/>
      <c r="I36" s="7"/>
      <c r="J36" s="7"/>
      <c r="K36" s="7"/>
      <c r="L36" s="7"/>
      <c r="CG36" s="7"/>
      <c r="CH36" s="7"/>
      <c r="CL36" s="6"/>
      <c r="CP36" s="6"/>
    </row>
    <row r="37" spans="1:108" hidden="1" outlineLevel="1" x14ac:dyDescent="0.2">
      <c r="A37" s="3" t="s">
        <v>58</v>
      </c>
      <c r="B37" s="10" t="s">
        <v>190</v>
      </c>
      <c r="C37" s="3" t="s">
        <v>191</v>
      </c>
      <c r="D37" s="3">
        <v>0</v>
      </c>
      <c r="E37" s="3">
        <v>0</v>
      </c>
      <c r="F37" s="3">
        <v>184112.53</v>
      </c>
      <c r="G37" s="3">
        <v>0</v>
      </c>
      <c r="I37" s="29">
        <v>0</v>
      </c>
      <c r="J37" s="29">
        <v>0</v>
      </c>
      <c r="K37" s="31"/>
      <c r="L37" s="29"/>
      <c r="M37" s="3">
        <v>205024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0</v>
      </c>
      <c r="BW37" s="3">
        <v>0</v>
      </c>
      <c r="BX37" s="3">
        <v>0</v>
      </c>
      <c r="BY37" s="3">
        <v>0</v>
      </c>
      <c r="BZ37" s="3">
        <v>0</v>
      </c>
      <c r="CA37" s="3">
        <v>0</v>
      </c>
      <c r="CB37" s="3">
        <v>0</v>
      </c>
      <c r="CC37" s="3">
        <v>0</v>
      </c>
      <c r="CD37" s="3">
        <v>0</v>
      </c>
      <c r="CE37" s="3">
        <v>0</v>
      </c>
      <c r="CF37" s="3">
        <v>0</v>
      </c>
      <c r="CG37" s="29">
        <v>205024</v>
      </c>
      <c r="CI37" s="3">
        <v>0</v>
      </c>
      <c r="CJ37" s="3">
        <v>0</v>
      </c>
      <c r="CK37" s="3">
        <v>196409.04</v>
      </c>
      <c r="CL37" s="3">
        <v>196409.04</v>
      </c>
      <c r="CN37" s="3">
        <v>0</v>
      </c>
      <c r="CO37" s="3">
        <v>0</v>
      </c>
      <c r="CP37" s="3">
        <v>0</v>
      </c>
      <c r="CR37" s="3">
        <v>196409.04</v>
      </c>
      <c r="CS37" s="3">
        <f t="shared" ref="CS37:CS61" si="7">CG37-CR37</f>
        <v>8614.9599999999919</v>
      </c>
      <c r="CT37" s="35">
        <f t="shared" ref="CT37:CT61" si="8">IF(CG37=0,"n/a",CR37/(CG37))</f>
        <v>0.9579807242078977</v>
      </c>
      <c r="DB37" s="50">
        <v>184112.53</v>
      </c>
      <c r="DC37" s="3">
        <v>196409.04</v>
      </c>
      <c r="DD37" s="3">
        <f t="shared" ref="DD37:DD61" si="9">DC37-DB37</f>
        <v>12296.510000000009</v>
      </c>
    </row>
    <row r="38" spans="1:108" hidden="1" outlineLevel="1" x14ac:dyDescent="0.2">
      <c r="A38" s="3" t="s">
        <v>59</v>
      </c>
      <c r="B38" s="10" t="s">
        <v>192</v>
      </c>
      <c r="C38" s="3" t="s">
        <v>193</v>
      </c>
      <c r="D38" s="3">
        <v>0</v>
      </c>
      <c r="E38" s="3">
        <v>0</v>
      </c>
      <c r="F38" s="3">
        <v>140148.95000000001</v>
      </c>
      <c r="G38" s="3">
        <v>0</v>
      </c>
      <c r="I38" s="29">
        <v>0</v>
      </c>
      <c r="J38" s="29">
        <v>0</v>
      </c>
      <c r="K38" s="31"/>
      <c r="L38" s="29"/>
      <c r="M38" s="3">
        <v>0</v>
      </c>
      <c r="N38" s="3">
        <v>357767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0</v>
      </c>
      <c r="BU38" s="3">
        <v>0</v>
      </c>
      <c r="BV38" s="3">
        <v>0</v>
      </c>
      <c r="BW38" s="3">
        <v>0</v>
      </c>
      <c r="BX38" s="3">
        <v>0</v>
      </c>
      <c r="BY38" s="3">
        <v>0</v>
      </c>
      <c r="BZ38" s="3">
        <v>0</v>
      </c>
      <c r="CA38" s="3">
        <v>0</v>
      </c>
      <c r="CB38" s="3">
        <v>0</v>
      </c>
      <c r="CC38" s="3">
        <v>0</v>
      </c>
      <c r="CD38" s="3">
        <v>0</v>
      </c>
      <c r="CE38" s="3">
        <v>0</v>
      </c>
      <c r="CF38" s="3">
        <v>0</v>
      </c>
      <c r="CG38" s="29">
        <v>357767</v>
      </c>
      <c r="CI38" s="3">
        <v>0</v>
      </c>
      <c r="CJ38" s="3">
        <v>0</v>
      </c>
      <c r="CK38" s="3">
        <v>157339.93</v>
      </c>
      <c r="CL38" s="3">
        <v>157339.93</v>
      </c>
      <c r="CN38" s="3">
        <v>0</v>
      </c>
      <c r="CO38" s="3">
        <v>0</v>
      </c>
      <c r="CP38" s="3">
        <v>0</v>
      </c>
      <c r="CR38" s="3">
        <v>157339.93</v>
      </c>
      <c r="CS38" s="3">
        <f t="shared" si="7"/>
        <v>200427.07</v>
      </c>
      <c r="CT38" s="35">
        <f t="shared" si="8"/>
        <v>0.43978323881185238</v>
      </c>
      <c r="DB38" s="50">
        <v>140148.95000000001</v>
      </c>
      <c r="DC38" s="3">
        <v>157339.93</v>
      </c>
      <c r="DD38" s="3">
        <f t="shared" si="9"/>
        <v>17190.979999999981</v>
      </c>
    </row>
    <row r="39" spans="1:108" hidden="1" outlineLevel="1" x14ac:dyDescent="0.2">
      <c r="A39" s="3" t="s">
        <v>60</v>
      </c>
      <c r="B39" s="10" t="s">
        <v>194</v>
      </c>
      <c r="C39" s="3" t="s">
        <v>195</v>
      </c>
      <c r="D39" s="3">
        <v>0</v>
      </c>
      <c r="E39" s="3">
        <v>0</v>
      </c>
      <c r="F39" s="3">
        <v>543812.57000000007</v>
      </c>
      <c r="G39" s="3">
        <v>0</v>
      </c>
      <c r="I39" s="29">
        <v>0</v>
      </c>
      <c r="J39" s="29">
        <v>0</v>
      </c>
      <c r="K39" s="31"/>
      <c r="L39" s="29"/>
      <c r="M39" s="3">
        <v>0</v>
      </c>
      <c r="N39" s="3">
        <v>0</v>
      </c>
      <c r="O39" s="3">
        <v>511535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0</v>
      </c>
      <c r="BM39" s="3">
        <v>0</v>
      </c>
      <c r="BN39" s="3">
        <v>0</v>
      </c>
      <c r="BO39" s="3">
        <v>0</v>
      </c>
      <c r="BP39" s="3">
        <v>0</v>
      </c>
      <c r="BQ39" s="3">
        <v>0</v>
      </c>
      <c r="BR39" s="3">
        <v>0</v>
      </c>
      <c r="BS39" s="3">
        <v>0</v>
      </c>
      <c r="BT39" s="3">
        <v>0</v>
      </c>
      <c r="BU39" s="3">
        <v>0</v>
      </c>
      <c r="BV39" s="3">
        <v>0</v>
      </c>
      <c r="BW39" s="3">
        <v>0</v>
      </c>
      <c r="BX39" s="3">
        <v>0</v>
      </c>
      <c r="BY39" s="3">
        <v>0</v>
      </c>
      <c r="BZ39" s="3">
        <v>0</v>
      </c>
      <c r="CA39" s="3">
        <v>0</v>
      </c>
      <c r="CB39" s="3">
        <v>0</v>
      </c>
      <c r="CC39" s="3">
        <v>0</v>
      </c>
      <c r="CD39" s="3">
        <v>0</v>
      </c>
      <c r="CE39" s="3">
        <v>0</v>
      </c>
      <c r="CF39" s="3">
        <v>0</v>
      </c>
      <c r="CG39" s="29">
        <v>511535</v>
      </c>
      <c r="CI39" s="3">
        <v>0</v>
      </c>
      <c r="CJ39" s="3">
        <v>0</v>
      </c>
      <c r="CK39" s="3">
        <v>591107.77</v>
      </c>
      <c r="CL39" s="3">
        <v>591107.77</v>
      </c>
      <c r="CN39" s="3">
        <v>0</v>
      </c>
      <c r="CO39" s="3">
        <v>0</v>
      </c>
      <c r="CP39" s="3">
        <v>0</v>
      </c>
      <c r="CR39" s="3">
        <v>591107.77</v>
      </c>
      <c r="CS39" s="3">
        <f t="shared" si="7"/>
        <v>-79572.770000000019</v>
      </c>
      <c r="CT39" s="35">
        <f t="shared" si="8"/>
        <v>1.1555568436177388</v>
      </c>
      <c r="DB39" s="50">
        <v>543812.57000000007</v>
      </c>
      <c r="DC39" s="3">
        <v>591107.77</v>
      </c>
      <c r="DD39" s="3">
        <f t="shared" si="9"/>
        <v>47295.199999999953</v>
      </c>
    </row>
    <row r="40" spans="1:108" hidden="1" outlineLevel="1" x14ac:dyDescent="0.2">
      <c r="A40" s="3" t="s">
        <v>61</v>
      </c>
      <c r="B40" s="10" t="s">
        <v>196</v>
      </c>
      <c r="C40" s="3" t="s">
        <v>197</v>
      </c>
      <c r="D40" s="3">
        <v>0</v>
      </c>
      <c r="E40" s="3">
        <v>0</v>
      </c>
      <c r="F40" s="3">
        <v>71632.94</v>
      </c>
      <c r="G40" s="3">
        <v>0</v>
      </c>
      <c r="I40" s="29">
        <v>0</v>
      </c>
      <c r="J40" s="29">
        <v>0</v>
      </c>
      <c r="K40" s="31"/>
      <c r="L40" s="29"/>
      <c r="M40" s="3">
        <v>0</v>
      </c>
      <c r="N40" s="3">
        <v>0</v>
      </c>
      <c r="O40" s="3">
        <v>0</v>
      </c>
      <c r="P40" s="3">
        <v>79539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3">
        <v>0</v>
      </c>
      <c r="BR40" s="3">
        <v>0</v>
      </c>
      <c r="BS40" s="3">
        <v>0</v>
      </c>
      <c r="BT40" s="3">
        <v>0</v>
      </c>
      <c r="BU40" s="3">
        <v>0</v>
      </c>
      <c r="BV40" s="3">
        <v>0</v>
      </c>
      <c r="BW40" s="3">
        <v>0</v>
      </c>
      <c r="BX40" s="3">
        <v>0</v>
      </c>
      <c r="BY40" s="3">
        <v>0</v>
      </c>
      <c r="BZ40" s="3">
        <v>0</v>
      </c>
      <c r="CA40" s="3">
        <v>0</v>
      </c>
      <c r="CB40" s="3">
        <v>0</v>
      </c>
      <c r="CC40" s="3">
        <v>0</v>
      </c>
      <c r="CD40" s="3">
        <v>0</v>
      </c>
      <c r="CE40" s="3">
        <v>0</v>
      </c>
      <c r="CF40" s="3">
        <v>0</v>
      </c>
      <c r="CG40" s="29">
        <v>79539</v>
      </c>
      <c r="CI40" s="3">
        <v>0</v>
      </c>
      <c r="CJ40" s="3">
        <v>0</v>
      </c>
      <c r="CK40" s="3">
        <v>81458.55</v>
      </c>
      <c r="CL40" s="3">
        <v>81458.55</v>
      </c>
      <c r="CN40" s="3">
        <v>0</v>
      </c>
      <c r="CO40" s="3">
        <v>0</v>
      </c>
      <c r="CP40" s="3">
        <v>0</v>
      </c>
      <c r="CR40" s="3">
        <v>81458.55</v>
      </c>
      <c r="CS40" s="3">
        <f t="shared" si="7"/>
        <v>-1919.5500000000029</v>
      </c>
      <c r="CT40" s="35">
        <f t="shared" si="8"/>
        <v>1.0241334439708822</v>
      </c>
      <c r="DB40" s="50">
        <v>71632.94</v>
      </c>
      <c r="DC40" s="3">
        <v>81458.55</v>
      </c>
      <c r="DD40" s="3">
        <f t="shared" si="9"/>
        <v>9825.61</v>
      </c>
    </row>
    <row r="41" spans="1:108" hidden="1" outlineLevel="1" x14ac:dyDescent="0.2">
      <c r="A41" s="3" t="s">
        <v>62</v>
      </c>
      <c r="B41" s="10" t="s">
        <v>198</v>
      </c>
      <c r="C41" s="3" t="s">
        <v>199</v>
      </c>
      <c r="D41" s="3">
        <v>0</v>
      </c>
      <c r="E41" s="3">
        <v>0</v>
      </c>
      <c r="F41" s="3">
        <v>6094150.71</v>
      </c>
      <c r="G41" s="3">
        <v>0</v>
      </c>
      <c r="I41" s="29">
        <v>0</v>
      </c>
      <c r="J41" s="29">
        <v>0</v>
      </c>
      <c r="K41" s="31"/>
      <c r="L41" s="29"/>
      <c r="M41" s="3">
        <v>0</v>
      </c>
      <c r="N41" s="3">
        <v>0</v>
      </c>
      <c r="O41" s="3">
        <v>0</v>
      </c>
      <c r="P41" s="3">
        <v>0</v>
      </c>
      <c r="Q41" s="3">
        <v>6991438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3">
        <v>0</v>
      </c>
      <c r="BM41" s="3">
        <v>0</v>
      </c>
      <c r="BN41" s="3">
        <v>0</v>
      </c>
      <c r="BO41" s="3">
        <v>0</v>
      </c>
      <c r="BP41" s="3">
        <v>0</v>
      </c>
      <c r="BQ41" s="3">
        <v>0</v>
      </c>
      <c r="BR41" s="3">
        <v>0</v>
      </c>
      <c r="BS41" s="3">
        <v>0</v>
      </c>
      <c r="BT41" s="3">
        <v>0</v>
      </c>
      <c r="BU41" s="3">
        <v>0</v>
      </c>
      <c r="BV41" s="3">
        <v>0</v>
      </c>
      <c r="BW41" s="3">
        <v>0</v>
      </c>
      <c r="BX41" s="3">
        <v>0</v>
      </c>
      <c r="BY41" s="3">
        <v>0</v>
      </c>
      <c r="BZ41" s="3">
        <v>0</v>
      </c>
      <c r="CA41" s="3">
        <v>0</v>
      </c>
      <c r="CB41" s="3">
        <v>0</v>
      </c>
      <c r="CC41" s="3">
        <v>0</v>
      </c>
      <c r="CD41" s="3">
        <v>0</v>
      </c>
      <c r="CE41" s="3">
        <v>0</v>
      </c>
      <c r="CF41" s="3">
        <v>0</v>
      </c>
      <c r="CG41" s="29">
        <v>6991438</v>
      </c>
      <c r="CI41" s="3">
        <v>0</v>
      </c>
      <c r="CJ41" s="3">
        <v>0</v>
      </c>
      <c r="CK41" s="3">
        <v>7009513.9100000001</v>
      </c>
      <c r="CL41" s="3">
        <v>7009513.9100000001</v>
      </c>
      <c r="CN41" s="3">
        <v>0</v>
      </c>
      <c r="CO41" s="3">
        <v>0</v>
      </c>
      <c r="CP41" s="3">
        <v>0</v>
      </c>
      <c r="CR41" s="3">
        <v>7009513.9100000001</v>
      </c>
      <c r="CS41" s="3">
        <f t="shared" si="7"/>
        <v>-18075.910000000149</v>
      </c>
      <c r="CT41" s="35">
        <f t="shared" si="8"/>
        <v>1.0025854352137571</v>
      </c>
      <c r="DB41" s="50">
        <v>6094150.71</v>
      </c>
      <c r="DC41" s="3">
        <v>7009513.9100000001</v>
      </c>
      <c r="DD41" s="3">
        <f t="shared" si="9"/>
        <v>915363.20000000019</v>
      </c>
    </row>
    <row r="42" spans="1:108" hidden="1" outlineLevel="1" x14ac:dyDescent="0.2">
      <c r="A42" s="3" t="s">
        <v>63</v>
      </c>
      <c r="B42" s="10" t="s">
        <v>200</v>
      </c>
      <c r="C42" s="3" t="s">
        <v>201</v>
      </c>
      <c r="D42" s="3">
        <v>0</v>
      </c>
      <c r="E42" s="3">
        <v>0</v>
      </c>
      <c r="F42" s="3">
        <v>62604.21</v>
      </c>
      <c r="G42" s="3">
        <v>0</v>
      </c>
      <c r="I42" s="29">
        <v>0</v>
      </c>
      <c r="J42" s="29">
        <v>0</v>
      </c>
      <c r="K42" s="31"/>
      <c r="L42" s="29"/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79000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3">
        <v>0</v>
      </c>
      <c r="BM42" s="3">
        <v>0</v>
      </c>
      <c r="BN42" s="3">
        <v>0</v>
      </c>
      <c r="BO42" s="3">
        <v>0</v>
      </c>
      <c r="BP42" s="3">
        <v>0</v>
      </c>
      <c r="BQ42" s="3">
        <v>0</v>
      </c>
      <c r="BR42" s="3">
        <v>0</v>
      </c>
      <c r="BS42" s="3">
        <v>0</v>
      </c>
      <c r="BT42" s="3">
        <v>0</v>
      </c>
      <c r="BU42" s="3">
        <v>0</v>
      </c>
      <c r="BV42" s="3">
        <v>0</v>
      </c>
      <c r="BW42" s="3">
        <v>0</v>
      </c>
      <c r="BX42" s="3">
        <v>0</v>
      </c>
      <c r="BY42" s="3">
        <v>0</v>
      </c>
      <c r="BZ42" s="3">
        <v>0</v>
      </c>
      <c r="CA42" s="3">
        <v>0</v>
      </c>
      <c r="CB42" s="3">
        <v>0</v>
      </c>
      <c r="CC42" s="3">
        <v>0</v>
      </c>
      <c r="CD42" s="3">
        <v>0</v>
      </c>
      <c r="CE42" s="3">
        <v>0</v>
      </c>
      <c r="CF42" s="3">
        <v>0</v>
      </c>
      <c r="CG42" s="29">
        <v>79000</v>
      </c>
      <c r="CI42" s="3">
        <v>0</v>
      </c>
      <c r="CJ42" s="3">
        <v>0</v>
      </c>
      <c r="CK42" s="3">
        <v>99017.5</v>
      </c>
      <c r="CL42" s="3">
        <v>99017.5</v>
      </c>
      <c r="CN42" s="3">
        <v>0</v>
      </c>
      <c r="CO42" s="3">
        <v>0</v>
      </c>
      <c r="CP42" s="3">
        <v>0</v>
      </c>
      <c r="CR42" s="3">
        <v>99017.5</v>
      </c>
      <c r="CS42" s="3">
        <f t="shared" si="7"/>
        <v>-20017.5</v>
      </c>
      <c r="CT42" s="35">
        <f t="shared" si="8"/>
        <v>1.2533860759493671</v>
      </c>
      <c r="DB42" s="50">
        <v>62604.21</v>
      </c>
      <c r="DC42" s="3">
        <v>99017.5</v>
      </c>
      <c r="DD42" s="3">
        <f t="shared" si="9"/>
        <v>36413.29</v>
      </c>
    </row>
    <row r="43" spans="1:108" hidden="1" outlineLevel="1" x14ac:dyDescent="0.2">
      <c r="A43" s="3" t="s">
        <v>64</v>
      </c>
      <c r="B43" s="10" t="s">
        <v>202</v>
      </c>
      <c r="C43" s="3" t="s">
        <v>203</v>
      </c>
      <c r="D43" s="3">
        <v>0</v>
      </c>
      <c r="E43" s="3">
        <v>0</v>
      </c>
      <c r="F43" s="3">
        <v>231292.12</v>
      </c>
      <c r="G43" s="3">
        <v>0</v>
      </c>
      <c r="I43" s="29">
        <v>0</v>
      </c>
      <c r="J43" s="29">
        <v>0</v>
      </c>
      <c r="K43" s="31"/>
      <c r="L43" s="29"/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240606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3">
        <v>0</v>
      </c>
      <c r="BM43" s="3">
        <v>0</v>
      </c>
      <c r="BN43" s="3">
        <v>0</v>
      </c>
      <c r="BO43" s="3">
        <v>0</v>
      </c>
      <c r="BP43" s="3">
        <v>0</v>
      </c>
      <c r="BQ43" s="3">
        <v>0</v>
      </c>
      <c r="BR43" s="3">
        <v>0</v>
      </c>
      <c r="BS43" s="3">
        <v>0</v>
      </c>
      <c r="BT43" s="3">
        <v>0</v>
      </c>
      <c r="BU43" s="3">
        <v>0</v>
      </c>
      <c r="BV43" s="3">
        <v>0</v>
      </c>
      <c r="BW43" s="3">
        <v>0</v>
      </c>
      <c r="BX43" s="3">
        <v>0</v>
      </c>
      <c r="BY43" s="3">
        <v>0</v>
      </c>
      <c r="BZ43" s="3">
        <v>0</v>
      </c>
      <c r="CA43" s="3">
        <v>0</v>
      </c>
      <c r="CB43" s="3">
        <v>0</v>
      </c>
      <c r="CC43" s="3">
        <v>0</v>
      </c>
      <c r="CD43" s="3">
        <v>0</v>
      </c>
      <c r="CE43" s="3">
        <v>0</v>
      </c>
      <c r="CF43" s="3">
        <v>0</v>
      </c>
      <c r="CG43" s="29">
        <v>240606</v>
      </c>
      <c r="CI43" s="3">
        <v>0</v>
      </c>
      <c r="CJ43" s="3">
        <v>0</v>
      </c>
      <c r="CK43" s="3">
        <v>249347.15</v>
      </c>
      <c r="CL43" s="3">
        <v>249347.15</v>
      </c>
      <c r="CN43" s="3">
        <v>0</v>
      </c>
      <c r="CO43" s="3">
        <v>0</v>
      </c>
      <c r="CP43" s="3">
        <v>0</v>
      </c>
      <c r="CR43" s="3">
        <v>249347.15</v>
      </c>
      <c r="CS43" s="3">
        <f t="shared" si="7"/>
        <v>-8741.1499999999942</v>
      </c>
      <c r="CT43" s="35">
        <f t="shared" si="8"/>
        <v>1.0363297257757496</v>
      </c>
      <c r="DB43" s="50">
        <v>231292.12</v>
      </c>
      <c r="DC43" s="3">
        <v>249347.15</v>
      </c>
      <c r="DD43" s="3">
        <f t="shared" si="9"/>
        <v>18055.03</v>
      </c>
    </row>
    <row r="44" spans="1:108" hidden="1" outlineLevel="1" x14ac:dyDescent="0.2">
      <c r="A44" s="3" t="s">
        <v>65</v>
      </c>
      <c r="B44" s="10" t="s">
        <v>204</v>
      </c>
      <c r="C44" s="3" t="s">
        <v>205</v>
      </c>
      <c r="D44" s="3">
        <v>0</v>
      </c>
      <c r="E44" s="3">
        <v>0</v>
      </c>
      <c r="F44" s="3">
        <v>-6241.67</v>
      </c>
      <c r="G44" s="3">
        <v>0</v>
      </c>
      <c r="I44" s="29">
        <v>0</v>
      </c>
      <c r="J44" s="29">
        <v>0</v>
      </c>
      <c r="K44" s="31"/>
      <c r="L44" s="29"/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33794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3">
        <v>0</v>
      </c>
      <c r="BR44" s="3">
        <v>0</v>
      </c>
      <c r="BS44" s="3">
        <v>0</v>
      </c>
      <c r="BT44" s="3">
        <v>0</v>
      </c>
      <c r="BU44" s="3">
        <v>0</v>
      </c>
      <c r="BV44" s="3">
        <v>0</v>
      </c>
      <c r="BW44" s="3">
        <v>0</v>
      </c>
      <c r="BX44" s="3">
        <v>0</v>
      </c>
      <c r="BY44" s="3">
        <v>0</v>
      </c>
      <c r="BZ44" s="3">
        <v>0</v>
      </c>
      <c r="CA44" s="3">
        <v>0</v>
      </c>
      <c r="CB44" s="3">
        <v>0</v>
      </c>
      <c r="CC44" s="3">
        <v>0</v>
      </c>
      <c r="CD44" s="3">
        <v>0</v>
      </c>
      <c r="CE44" s="3">
        <v>0</v>
      </c>
      <c r="CF44" s="3">
        <v>0</v>
      </c>
      <c r="CG44" s="29">
        <v>33794</v>
      </c>
      <c r="CI44" s="3">
        <v>0</v>
      </c>
      <c r="CJ44" s="3">
        <v>0</v>
      </c>
      <c r="CK44" s="3">
        <v>84640.48</v>
      </c>
      <c r="CL44" s="3">
        <v>84640.48</v>
      </c>
      <c r="CN44" s="3">
        <v>0</v>
      </c>
      <c r="CO44" s="3">
        <v>0</v>
      </c>
      <c r="CP44" s="3">
        <v>0</v>
      </c>
      <c r="CR44" s="3">
        <v>84640.48</v>
      </c>
      <c r="CS44" s="3">
        <f t="shared" si="7"/>
        <v>-50846.479999999996</v>
      </c>
      <c r="CT44" s="35">
        <f t="shared" si="8"/>
        <v>2.504600816713026</v>
      </c>
      <c r="DB44" s="50">
        <v>-6241.67</v>
      </c>
      <c r="DC44" s="3">
        <v>84640.48</v>
      </c>
      <c r="DD44" s="3">
        <f t="shared" si="9"/>
        <v>90882.15</v>
      </c>
    </row>
    <row r="45" spans="1:108" hidden="1" outlineLevel="1" x14ac:dyDescent="0.2">
      <c r="A45" s="3" t="s">
        <v>66</v>
      </c>
      <c r="B45" s="10" t="s">
        <v>206</v>
      </c>
      <c r="C45" s="3" t="s">
        <v>207</v>
      </c>
      <c r="D45" s="3">
        <v>0</v>
      </c>
      <c r="E45" s="3">
        <v>0</v>
      </c>
      <c r="F45" s="3">
        <v>0</v>
      </c>
      <c r="G45" s="3">
        <v>0</v>
      </c>
      <c r="I45" s="29">
        <v>0</v>
      </c>
      <c r="J45" s="29">
        <v>0</v>
      </c>
      <c r="K45" s="31"/>
      <c r="L45" s="29"/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33393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0</v>
      </c>
      <c r="BM45" s="3">
        <v>0</v>
      </c>
      <c r="BN45" s="3">
        <v>0</v>
      </c>
      <c r="BO45" s="3">
        <v>0</v>
      </c>
      <c r="BP45" s="3">
        <v>0</v>
      </c>
      <c r="BQ45" s="3">
        <v>0</v>
      </c>
      <c r="BR45" s="3">
        <v>0</v>
      </c>
      <c r="BS45" s="3">
        <v>0</v>
      </c>
      <c r="BT45" s="3">
        <v>0</v>
      </c>
      <c r="BU45" s="3">
        <v>0</v>
      </c>
      <c r="BV45" s="3">
        <v>0</v>
      </c>
      <c r="BW45" s="3">
        <v>0</v>
      </c>
      <c r="BX45" s="3">
        <v>0</v>
      </c>
      <c r="BY45" s="3">
        <v>0</v>
      </c>
      <c r="BZ45" s="3">
        <v>0</v>
      </c>
      <c r="CA45" s="3">
        <v>0</v>
      </c>
      <c r="CB45" s="3">
        <v>0</v>
      </c>
      <c r="CC45" s="3">
        <v>0</v>
      </c>
      <c r="CD45" s="3">
        <v>0</v>
      </c>
      <c r="CE45" s="3">
        <v>0</v>
      </c>
      <c r="CF45" s="3">
        <v>0</v>
      </c>
      <c r="CG45" s="29">
        <v>33393</v>
      </c>
      <c r="CI45" s="3">
        <v>0</v>
      </c>
      <c r="CJ45" s="3">
        <v>0</v>
      </c>
      <c r="CK45" s="3">
        <v>0</v>
      </c>
      <c r="CL45" s="3">
        <v>0</v>
      </c>
      <c r="CN45" s="3">
        <v>0</v>
      </c>
      <c r="CO45" s="3">
        <v>0</v>
      </c>
      <c r="CP45" s="3">
        <v>0</v>
      </c>
      <c r="CR45" s="3">
        <v>0</v>
      </c>
      <c r="CS45" s="3">
        <f t="shared" si="7"/>
        <v>33393</v>
      </c>
      <c r="CT45" s="35">
        <f t="shared" si="8"/>
        <v>0</v>
      </c>
      <c r="DB45" s="50">
        <v>0</v>
      </c>
      <c r="DC45" s="3">
        <v>0</v>
      </c>
      <c r="DD45" s="3">
        <f t="shared" si="9"/>
        <v>0</v>
      </c>
    </row>
    <row r="46" spans="1:108" hidden="1" outlineLevel="1" x14ac:dyDescent="0.2">
      <c r="A46" s="3" t="s">
        <v>67</v>
      </c>
      <c r="B46" s="10" t="s">
        <v>208</v>
      </c>
      <c r="C46" s="3" t="s">
        <v>209</v>
      </c>
      <c r="D46" s="3">
        <v>0</v>
      </c>
      <c r="E46" s="3">
        <v>0</v>
      </c>
      <c r="F46" s="3">
        <v>65020.639999999999</v>
      </c>
      <c r="G46" s="3">
        <v>0</v>
      </c>
      <c r="I46" s="29">
        <v>0</v>
      </c>
      <c r="J46" s="29">
        <v>0</v>
      </c>
      <c r="K46" s="31"/>
      <c r="L46" s="29"/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21000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0</v>
      </c>
      <c r="BN46" s="3">
        <v>0</v>
      </c>
      <c r="BO46" s="3">
        <v>0</v>
      </c>
      <c r="BP46" s="3">
        <v>0</v>
      </c>
      <c r="BQ46" s="3">
        <v>0</v>
      </c>
      <c r="BR46" s="3">
        <v>0</v>
      </c>
      <c r="BS46" s="3">
        <v>0</v>
      </c>
      <c r="BT46" s="3">
        <v>0</v>
      </c>
      <c r="BU46" s="3">
        <v>0</v>
      </c>
      <c r="BV46" s="3">
        <v>0</v>
      </c>
      <c r="BW46" s="3">
        <v>0</v>
      </c>
      <c r="BX46" s="3">
        <v>0</v>
      </c>
      <c r="BY46" s="3">
        <v>0</v>
      </c>
      <c r="BZ46" s="3">
        <v>0</v>
      </c>
      <c r="CA46" s="3">
        <v>0</v>
      </c>
      <c r="CB46" s="3">
        <v>0</v>
      </c>
      <c r="CC46" s="3">
        <v>0</v>
      </c>
      <c r="CD46" s="3">
        <v>0</v>
      </c>
      <c r="CE46" s="3">
        <v>0</v>
      </c>
      <c r="CF46" s="3">
        <v>0</v>
      </c>
      <c r="CG46" s="29">
        <v>21000</v>
      </c>
      <c r="CI46" s="3">
        <v>0</v>
      </c>
      <c r="CJ46" s="3">
        <v>0</v>
      </c>
      <c r="CK46" s="3">
        <v>52265.98</v>
      </c>
      <c r="CL46" s="3">
        <v>52265.98</v>
      </c>
      <c r="CN46" s="3">
        <v>0</v>
      </c>
      <c r="CO46" s="3">
        <v>0</v>
      </c>
      <c r="CP46" s="3">
        <v>0</v>
      </c>
      <c r="CR46" s="3">
        <v>52265.98</v>
      </c>
      <c r="CS46" s="3">
        <f t="shared" si="7"/>
        <v>-31265.980000000003</v>
      </c>
      <c r="CT46" s="35">
        <f t="shared" si="8"/>
        <v>2.4888561904761906</v>
      </c>
      <c r="DB46" s="50">
        <v>65020.639999999999</v>
      </c>
      <c r="DC46" s="3">
        <v>52265.98</v>
      </c>
      <c r="DD46" s="3">
        <f t="shared" si="9"/>
        <v>-12754.659999999996</v>
      </c>
    </row>
    <row r="47" spans="1:108" hidden="1" outlineLevel="1" x14ac:dyDescent="0.2">
      <c r="A47" s="3" t="s">
        <v>68</v>
      </c>
      <c r="B47" s="10" t="s">
        <v>210</v>
      </c>
      <c r="C47" s="3" t="s">
        <v>211</v>
      </c>
      <c r="D47" s="3">
        <v>0</v>
      </c>
      <c r="E47" s="3">
        <v>0</v>
      </c>
      <c r="F47" s="3">
        <v>89189.52</v>
      </c>
      <c r="G47" s="3">
        <v>0</v>
      </c>
      <c r="I47" s="29">
        <v>0</v>
      </c>
      <c r="J47" s="29">
        <v>0</v>
      </c>
      <c r="K47" s="31"/>
      <c r="L47" s="29"/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92240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3">
        <v>0</v>
      </c>
      <c r="BQ47" s="3">
        <v>0</v>
      </c>
      <c r="BR47" s="3">
        <v>0</v>
      </c>
      <c r="BS47" s="3">
        <v>0</v>
      </c>
      <c r="BT47" s="3">
        <v>0</v>
      </c>
      <c r="BU47" s="3">
        <v>0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3">
        <v>0</v>
      </c>
      <c r="CC47" s="3">
        <v>0</v>
      </c>
      <c r="CD47" s="3">
        <v>0</v>
      </c>
      <c r="CE47" s="3">
        <v>0</v>
      </c>
      <c r="CF47" s="3">
        <v>0</v>
      </c>
      <c r="CG47" s="29">
        <v>92240</v>
      </c>
      <c r="CI47" s="3">
        <v>0</v>
      </c>
      <c r="CJ47" s="3">
        <v>0</v>
      </c>
      <c r="CK47" s="3">
        <v>94421.49</v>
      </c>
      <c r="CL47" s="3">
        <v>94421.49</v>
      </c>
      <c r="CN47" s="3">
        <v>0</v>
      </c>
      <c r="CO47" s="3">
        <v>0</v>
      </c>
      <c r="CP47" s="3">
        <v>0</v>
      </c>
      <c r="CR47" s="3">
        <v>94421.49</v>
      </c>
      <c r="CS47" s="3">
        <f t="shared" si="7"/>
        <v>-2181.4900000000052</v>
      </c>
      <c r="CT47" s="35">
        <f t="shared" si="8"/>
        <v>1.0236501517779706</v>
      </c>
      <c r="DB47" s="50">
        <v>89189.52</v>
      </c>
      <c r="DC47" s="3">
        <v>94421.49</v>
      </c>
      <c r="DD47" s="3">
        <f t="shared" si="9"/>
        <v>5231.9700000000012</v>
      </c>
    </row>
    <row r="48" spans="1:108" hidden="1" outlineLevel="1" x14ac:dyDescent="0.2">
      <c r="A48" s="3" t="s">
        <v>69</v>
      </c>
      <c r="B48" s="10" t="s">
        <v>212</v>
      </c>
      <c r="C48" s="3" t="s">
        <v>213</v>
      </c>
      <c r="D48" s="3">
        <v>0</v>
      </c>
      <c r="E48" s="3">
        <v>0</v>
      </c>
      <c r="F48" s="3">
        <v>0</v>
      </c>
      <c r="G48" s="3">
        <v>0</v>
      </c>
      <c r="I48" s="29">
        <v>0</v>
      </c>
      <c r="J48" s="29">
        <v>0</v>
      </c>
      <c r="K48" s="31"/>
      <c r="L48" s="29"/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3000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3">
        <v>0</v>
      </c>
      <c r="BQ48" s="3">
        <v>0</v>
      </c>
      <c r="BR48" s="3">
        <v>0</v>
      </c>
      <c r="BS48" s="3">
        <v>0</v>
      </c>
      <c r="BT48" s="3">
        <v>0</v>
      </c>
      <c r="BU48" s="3">
        <v>0</v>
      </c>
      <c r="BV48" s="3">
        <v>0</v>
      </c>
      <c r="BW48" s="3">
        <v>0</v>
      </c>
      <c r="BX48" s="3">
        <v>0</v>
      </c>
      <c r="BY48" s="3">
        <v>0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0</v>
      </c>
      <c r="CF48" s="3">
        <v>0</v>
      </c>
      <c r="CG48" s="29">
        <v>3000</v>
      </c>
      <c r="CI48" s="3">
        <v>0</v>
      </c>
      <c r="CJ48" s="3">
        <v>0</v>
      </c>
      <c r="CK48" s="3">
        <v>1622.5</v>
      </c>
      <c r="CL48" s="3">
        <v>1622.5</v>
      </c>
      <c r="CN48" s="3">
        <v>0</v>
      </c>
      <c r="CO48" s="3">
        <v>0</v>
      </c>
      <c r="CP48" s="3">
        <v>0</v>
      </c>
      <c r="CR48" s="3">
        <v>1622.5</v>
      </c>
      <c r="CS48" s="3">
        <f t="shared" si="7"/>
        <v>1377.5</v>
      </c>
      <c r="CT48" s="35">
        <f t="shared" si="8"/>
        <v>0.54083333333333339</v>
      </c>
      <c r="DB48" s="50">
        <v>0</v>
      </c>
      <c r="DC48" s="3">
        <v>1622.5</v>
      </c>
      <c r="DD48" s="3">
        <f t="shared" si="9"/>
        <v>1622.5</v>
      </c>
    </row>
    <row r="49" spans="1:108" hidden="1" outlineLevel="1" x14ac:dyDescent="0.2">
      <c r="A49" s="3" t="s">
        <v>70</v>
      </c>
      <c r="B49" s="10" t="s">
        <v>214</v>
      </c>
      <c r="C49" s="3" t="s">
        <v>215</v>
      </c>
      <c r="D49" s="3">
        <v>0</v>
      </c>
      <c r="E49" s="3">
        <v>0</v>
      </c>
      <c r="F49" s="3">
        <v>28209.62</v>
      </c>
      <c r="G49" s="3">
        <v>0</v>
      </c>
      <c r="I49" s="29">
        <v>0</v>
      </c>
      <c r="J49" s="29">
        <v>0</v>
      </c>
      <c r="K49" s="31"/>
      <c r="L49" s="29"/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26265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0</v>
      </c>
      <c r="BO49" s="3">
        <v>0</v>
      </c>
      <c r="BP49" s="3">
        <v>0</v>
      </c>
      <c r="BQ49" s="3">
        <v>0</v>
      </c>
      <c r="BR49" s="3">
        <v>0</v>
      </c>
      <c r="BS49" s="3">
        <v>0</v>
      </c>
      <c r="BT49" s="3">
        <v>0</v>
      </c>
      <c r="BU49" s="3">
        <v>0</v>
      </c>
      <c r="BV49" s="3">
        <v>0</v>
      </c>
      <c r="BW49" s="3">
        <v>0</v>
      </c>
      <c r="BX49" s="3">
        <v>0</v>
      </c>
      <c r="BY49" s="3">
        <v>0</v>
      </c>
      <c r="BZ49" s="3">
        <v>0</v>
      </c>
      <c r="CA49" s="3">
        <v>0</v>
      </c>
      <c r="CB49" s="3">
        <v>0</v>
      </c>
      <c r="CC49" s="3">
        <v>0</v>
      </c>
      <c r="CD49" s="3">
        <v>0</v>
      </c>
      <c r="CE49" s="3">
        <v>0</v>
      </c>
      <c r="CF49" s="3">
        <v>0</v>
      </c>
      <c r="CG49" s="29">
        <v>26265</v>
      </c>
      <c r="CI49" s="3">
        <v>0</v>
      </c>
      <c r="CJ49" s="3">
        <v>0</v>
      </c>
      <c r="CK49" s="3">
        <v>29077.940000000002</v>
      </c>
      <c r="CL49" s="3">
        <v>29077.940000000002</v>
      </c>
      <c r="CN49" s="3">
        <v>0</v>
      </c>
      <c r="CO49" s="3">
        <v>0</v>
      </c>
      <c r="CP49" s="3">
        <v>0</v>
      </c>
      <c r="CR49" s="3">
        <v>29077.940000000002</v>
      </c>
      <c r="CS49" s="3">
        <f t="shared" si="7"/>
        <v>-2812.9400000000023</v>
      </c>
      <c r="CT49" s="35">
        <f t="shared" si="8"/>
        <v>1.1070984199505045</v>
      </c>
      <c r="DB49" s="50">
        <v>28209.62</v>
      </c>
      <c r="DC49" s="3">
        <v>29077.940000000002</v>
      </c>
      <c r="DD49" s="3">
        <f t="shared" si="9"/>
        <v>868.32000000000335</v>
      </c>
    </row>
    <row r="50" spans="1:108" hidden="1" outlineLevel="1" x14ac:dyDescent="0.2">
      <c r="A50" s="3" t="s">
        <v>71</v>
      </c>
      <c r="B50" s="10" t="s">
        <v>216</v>
      </c>
      <c r="C50" s="3" t="s">
        <v>217</v>
      </c>
      <c r="D50" s="3">
        <v>0</v>
      </c>
      <c r="E50" s="3">
        <v>0</v>
      </c>
      <c r="F50" s="3">
        <v>66961.7</v>
      </c>
      <c r="G50" s="3">
        <v>0</v>
      </c>
      <c r="I50" s="29">
        <v>0</v>
      </c>
      <c r="J50" s="29">
        <v>0</v>
      </c>
      <c r="K50" s="31"/>
      <c r="L50" s="29"/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74115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3">
        <v>0</v>
      </c>
      <c r="BM50" s="3">
        <v>0</v>
      </c>
      <c r="BN50" s="3">
        <v>0</v>
      </c>
      <c r="BO50" s="3">
        <v>0</v>
      </c>
      <c r="BP50" s="3">
        <v>0</v>
      </c>
      <c r="BQ50" s="3">
        <v>0</v>
      </c>
      <c r="BR50" s="3">
        <v>0</v>
      </c>
      <c r="BS50" s="3">
        <v>0</v>
      </c>
      <c r="BT50" s="3">
        <v>0</v>
      </c>
      <c r="BU50" s="3">
        <v>0</v>
      </c>
      <c r="BV50" s="3">
        <v>0</v>
      </c>
      <c r="BW50" s="3">
        <v>0</v>
      </c>
      <c r="BX50" s="3">
        <v>0</v>
      </c>
      <c r="BY50" s="3">
        <v>0</v>
      </c>
      <c r="BZ50" s="3">
        <v>0</v>
      </c>
      <c r="CA50" s="3">
        <v>0</v>
      </c>
      <c r="CB50" s="3">
        <v>0</v>
      </c>
      <c r="CC50" s="3">
        <v>0</v>
      </c>
      <c r="CD50" s="3">
        <v>0</v>
      </c>
      <c r="CE50" s="3">
        <v>0</v>
      </c>
      <c r="CF50" s="3">
        <v>0</v>
      </c>
      <c r="CG50" s="29">
        <v>74115</v>
      </c>
      <c r="CI50" s="3">
        <v>0</v>
      </c>
      <c r="CJ50" s="3">
        <v>0</v>
      </c>
      <c r="CK50" s="3">
        <v>75453.150000000009</v>
      </c>
      <c r="CL50" s="3">
        <v>75453.150000000009</v>
      </c>
      <c r="CN50" s="3">
        <v>0</v>
      </c>
      <c r="CO50" s="3">
        <v>0</v>
      </c>
      <c r="CP50" s="3">
        <v>0</v>
      </c>
      <c r="CR50" s="3">
        <v>75453.150000000009</v>
      </c>
      <c r="CS50" s="3">
        <f t="shared" si="7"/>
        <v>-1338.1500000000087</v>
      </c>
      <c r="CT50" s="35">
        <f t="shared" si="8"/>
        <v>1.0180550495851044</v>
      </c>
      <c r="DB50" s="50">
        <v>66961.7</v>
      </c>
      <c r="DC50" s="3">
        <v>75453.150000000009</v>
      </c>
      <c r="DD50" s="3">
        <f t="shared" si="9"/>
        <v>8491.4500000000116</v>
      </c>
    </row>
    <row r="51" spans="1:108" hidden="1" outlineLevel="1" x14ac:dyDescent="0.2">
      <c r="A51" s="3" t="s">
        <v>72</v>
      </c>
      <c r="B51" s="10" t="s">
        <v>218</v>
      </c>
      <c r="C51" s="3" t="s">
        <v>219</v>
      </c>
      <c r="D51" s="3">
        <v>0</v>
      </c>
      <c r="E51" s="3">
        <v>0</v>
      </c>
      <c r="F51" s="3">
        <v>31969.440000000002</v>
      </c>
      <c r="G51" s="3">
        <v>0</v>
      </c>
      <c r="I51" s="29">
        <v>0</v>
      </c>
      <c r="J51" s="29">
        <v>0</v>
      </c>
      <c r="K51" s="31"/>
      <c r="L51" s="29"/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62460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3">
        <v>0</v>
      </c>
      <c r="BM51" s="3">
        <v>0</v>
      </c>
      <c r="BN51" s="3">
        <v>0</v>
      </c>
      <c r="BO51" s="3">
        <v>0</v>
      </c>
      <c r="BP51" s="3">
        <v>0</v>
      </c>
      <c r="BQ51" s="3">
        <v>0</v>
      </c>
      <c r="BR51" s="3">
        <v>0</v>
      </c>
      <c r="BS51" s="3">
        <v>0</v>
      </c>
      <c r="BT51" s="3">
        <v>0</v>
      </c>
      <c r="BU51" s="3">
        <v>0</v>
      </c>
      <c r="BV51" s="3">
        <v>0</v>
      </c>
      <c r="BW51" s="3">
        <v>0</v>
      </c>
      <c r="BX51" s="3">
        <v>0</v>
      </c>
      <c r="BY51" s="3">
        <v>0</v>
      </c>
      <c r="BZ51" s="3">
        <v>0</v>
      </c>
      <c r="CA51" s="3">
        <v>0</v>
      </c>
      <c r="CB51" s="3">
        <v>0</v>
      </c>
      <c r="CC51" s="3">
        <v>0</v>
      </c>
      <c r="CD51" s="3">
        <v>0</v>
      </c>
      <c r="CE51" s="3">
        <v>0</v>
      </c>
      <c r="CF51" s="3">
        <v>0</v>
      </c>
      <c r="CG51" s="29">
        <v>62460</v>
      </c>
      <c r="CI51" s="3">
        <v>0</v>
      </c>
      <c r="CJ51" s="3">
        <v>0</v>
      </c>
      <c r="CK51" s="3">
        <v>55362.89</v>
      </c>
      <c r="CL51" s="3">
        <v>55362.89</v>
      </c>
      <c r="CN51" s="3">
        <v>0</v>
      </c>
      <c r="CO51" s="3">
        <v>0</v>
      </c>
      <c r="CP51" s="3">
        <v>0</v>
      </c>
      <c r="CR51" s="3">
        <v>55362.89</v>
      </c>
      <c r="CS51" s="3">
        <f t="shared" si="7"/>
        <v>7097.1100000000006</v>
      </c>
      <c r="CT51" s="35">
        <f t="shared" si="8"/>
        <v>0.88637351905219341</v>
      </c>
      <c r="DB51" s="50">
        <v>31969.440000000002</v>
      </c>
      <c r="DC51" s="3">
        <v>55362.89</v>
      </c>
      <c r="DD51" s="3">
        <f t="shared" si="9"/>
        <v>23393.449999999997</v>
      </c>
    </row>
    <row r="52" spans="1:108" hidden="1" outlineLevel="1" x14ac:dyDescent="0.2">
      <c r="A52" s="3" t="s">
        <v>73</v>
      </c>
      <c r="B52" s="10" t="s">
        <v>220</v>
      </c>
      <c r="C52" s="3" t="s">
        <v>221</v>
      </c>
      <c r="D52" s="3">
        <v>0</v>
      </c>
      <c r="E52" s="3">
        <v>0</v>
      </c>
      <c r="F52" s="3">
        <v>89792.46</v>
      </c>
      <c r="G52" s="3">
        <v>0</v>
      </c>
      <c r="I52" s="29">
        <v>0</v>
      </c>
      <c r="J52" s="29">
        <v>0</v>
      </c>
      <c r="K52" s="31"/>
      <c r="L52" s="29"/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99204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3">
        <v>0</v>
      </c>
      <c r="BM52" s="3">
        <v>0</v>
      </c>
      <c r="BN52" s="3">
        <v>0</v>
      </c>
      <c r="BO52" s="3">
        <v>0</v>
      </c>
      <c r="BP52" s="3">
        <v>0</v>
      </c>
      <c r="BQ52" s="3">
        <v>0</v>
      </c>
      <c r="BR52" s="3">
        <v>0</v>
      </c>
      <c r="BS52" s="3">
        <v>0</v>
      </c>
      <c r="BT52" s="3">
        <v>0</v>
      </c>
      <c r="BU52" s="3">
        <v>0</v>
      </c>
      <c r="BV52" s="3">
        <v>0</v>
      </c>
      <c r="BW52" s="3">
        <v>0</v>
      </c>
      <c r="BX52" s="3">
        <v>0</v>
      </c>
      <c r="BY52" s="3">
        <v>0</v>
      </c>
      <c r="BZ52" s="3">
        <v>0</v>
      </c>
      <c r="CA52" s="3">
        <v>0</v>
      </c>
      <c r="CB52" s="3">
        <v>0</v>
      </c>
      <c r="CC52" s="3">
        <v>0</v>
      </c>
      <c r="CD52" s="3">
        <v>0</v>
      </c>
      <c r="CE52" s="3">
        <v>0</v>
      </c>
      <c r="CF52" s="3">
        <v>0</v>
      </c>
      <c r="CG52" s="29">
        <v>99204</v>
      </c>
      <c r="CI52" s="3">
        <v>0</v>
      </c>
      <c r="CJ52" s="3">
        <v>0</v>
      </c>
      <c r="CK52" s="3">
        <v>104665.2</v>
      </c>
      <c r="CL52" s="3">
        <v>104665.2</v>
      </c>
      <c r="CN52" s="3">
        <v>0</v>
      </c>
      <c r="CO52" s="3">
        <v>0</v>
      </c>
      <c r="CP52" s="3">
        <v>0</v>
      </c>
      <c r="CR52" s="3">
        <v>104665.2</v>
      </c>
      <c r="CS52" s="3">
        <f t="shared" si="7"/>
        <v>-5461.1999999999971</v>
      </c>
      <c r="CT52" s="35">
        <f t="shared" si="8"/>
        <v>1.0550501995887263</v>
      </c>
      <c r="DB52" s="50">
        <v>89792.46</v>
      </c>
      <c r="DC52" s="3">
        <v>104665.2</v>
      </c>
      <c r="DD52" s="3">
        <f t="shared" si="9"/>
        <v>14872.739999999991</v>
      </c>
    </row>
    <row r="53" spans="1:108" hidden="1" outlineLevel="1" x14ac:dyDescent="0.2">
      <c r="A53" s="3" t="s">
        <v>74</v>
      </c>
      <c r="B53" s="10" t="s">
        <v>222</v>
      </c>
      <c r="C53" s="3" t="s">
        <v>223</v>
      </c>
      <c r="D53" s="3">
        <v>0</v>
      </c>
      <c r="E53" s="3">
        <v>0</v>
      </c>
      <c r="F53" s="3">
        <v>901139.85</v>
      </c>
      <c r="G53" s="3">
        <v>0</v>
      </c>
      <c r="I53" s="29">
        <v>0</v>
      </c>
      <c r="J53" s="29">
        <v>0</v>
      </c>
      <c r="K53" s="31"/>
      <c r="L53" s="29"/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788543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3">
        <v>0</v>
      </c>
      <c r="BM53" s="3">
        <v>0</v>
      </c>
      <c r="BN53" s="3">
        <v>0</v>
      </c>
      <c r="BO53" s="3">
        <v>0</v>
      </c>
      <c r="BP53" s="3">
        <v>0</v>
      </c>
      <c r="BQ53" s="3">
        <v>0</v>
      </c>
      <c r="BR53" s="3">
        <v>0</v>
      </c>
      <c r="BS53" s="3">
        <v>0</v>
      </c>
      <c r="BT53" s="3">
        <v>0</v>
      </c>
      <c r="BU53" s="3">
        <v>0</v>
      </c>
      <c r="BV53" s="3">
        <v>0</v>
      </c>
      <c r="BW53" s="3">
        <v>0</v>
      </c>
      <c r="BX53" s="3">
        <v>0</v>
      </c>
      <c r="BY53" s="3">
        <v>0</v>
      </c>
      <c r="BZ53" s="3">
        <v>0</v>
      </c>
      <c r="CA53" s="3">
        <v>0</v>
      </c>
      <c r="CB53" s="3">
        <v>0</v>
      </c>
      <c r="CC53" s="3">
        <v>0</v>
      </c>
      <c r="CD53" s="3">
        <v>0</v>
      </c>
      <c r="CE53" s="3">
        <v>0</v>
      </c>
      <c r="CF53" s="3">
        <v>0</v>
      </c>
      <c r="CG53" s="29">
        <v>788543</v>
      </c>
      <c r="CI53" s="3">
        <v>0</v>
      </c>
      <c r="CJ53" s="3">
        <v>0</v>
      </c>
      <c r="CK53" s="3">
        <v>1009743.89</v>
      </c>
      <c r="CL53" s="3">
        <v>1009743.89</v>
      </c>
      <c r="CN53" s="3">
        <v>0</v>
      </c>
      <c r="CO53" s="3">
        <v>0</v>
      </c>
      <c r="CP53" s="3">
        <v>0</v>
      </c>
      <c r="CR53" s="3">
        <v>1009743.89</v>
      </c>
      <c r="CS53" s="3">
        <f t="shared" si="7"/>
        <v>-221200.89</v>
      </c>
      <c r="CT53" s="35">
        <f t="shared" si="8"/>
        <v>1.2805184878947629</v>
      </c>
      <c r="DB53" s="50">
        <v>901139.85</v>
      </c>
      <c r="DC53" s="3">
        <v>1009743.89</v>
      </c>
      <c r="DD53" s="3">
        <f t="shared" si="9"/>
        <v>108604.04000000004</v>
      </c>
    </row>
    <row r="54" spans="1:108" hidden="1" outlineLevel="1" x14ac:dyDescent="0.2">
      <c r="A54" s="3" t="s">
        <v>75</v>
      </c>
      <c r="B54" s="10" t="s">
        <v>224</v>
      </c>
      <c r="C54" s="3" t="s">
        <v>225</v>
      </c>
      <c r="D54" s="3">
        <v>0</v>
      </c>
      <c r="E54" s="3">
        <v>38936.410000000003</v>
      </c>
      <c r="F54" s="3">
        <v>648212.53</v>
      </c>
      <c r="G54" s="3">
        <v>0</v>
      </c>
      <c r="I54" s="29">
        <v>0</v>
      </c>
      <c r="J54" s="29">
        <v>0</v>
      </c>
      <c r="K54" s="31"/>
      <c r="L54" s="29"/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768931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3">
        <v>0</v>
      </c>
      <c r="BR54" s="3">
        <v>0</v>
      </c>
      <c r="BS54" s="3">
        <v>0</v>
      </c>
      <c r="BT54" s="3">
        <v>0</v>
      </c>
      <c r="BU54" s="3">
        <v>0</v>
      </c>
      <c r="BV54" s="3">
        <v>0</v>
      </c>
      <c r="BW54" s="3">
        <v>0</v>
      </c>
      <c r="BX54" s="3">
        <v>0</v>
      </c>
      <c r="BY54" s="3">
        <v>0</v>
      </c>
      <c r="BZ54" s="3">
        <v>0</v>
      </c>
      <c r="CA54" s="3">
        <v>0</v>
      </c>
      <c r="CB54" s="3">
        <v>0</v>
      </c>
      <c r="CC54" s="3">
        <v>0</v>
      </c>
      <c r="CD54" s="3">
        <v>0</v>
      </c>
      <c r="CE54" s="3">
        <v>0</v>
      </c>
      <c r="CF54" s="3">
        <v>0</v>
      </c>
      <c r="CG54" s="29">
        <v>768931</v>
      </c>
      <c r="CI54" s="3">
        <v>0</v>
      </c>
      <c r="CJ54" s="3">
        <v>26882.14</v>
      </c>
      <c r="CK54" s="3">
        <v>683906.98</v>
      </c>
      <c r="CL54" s="3">
        <v>710789.12</v>
      </c>
      <c r="CN54" s="3">
        <v>0</v>
      </c>
      <c r="CO54" s="3">
        <v>0</v>
      </c>
      <c r="CP54" s="3">
        <v>0</v>
      </c>
      <c r="CR54" s="3">
        <v>710789.12</v>
      </c>
      <c r="CS54" s="3">
        <f t="shared" si="7"/>
        <v>58141.880000000005</v>
      </c>
      <c r="CT54" s="35">
        <f t="shared" si="8"/>
        <v>0.92438608925898424</v>
      </c>
      <c r="DB54" s="50">
        <v>687148.94000000006</v>
      </c>
      <c r="DC54" s="3">
        <v>710789.12</v>
      </c>
      <c r="DD54" s="3">
        <f t="shared" si="9"/>
        <v>23640.179999999935</v>
      </c>
    </row>
    <row r="55" spans="1:108" hidden="1" outlineLevel="1" x14ac:dyDescent="0.2">
      <c r="A55" s="3" t="s">
        <v>226</v>
      </c>
      <c r="B55" s="10" t="s">
        <v>227</v>
      </c>
      <c r="C55" s="3" t="s">
        <v>228</v>
      </c>
      <c r="D55" s="3">
        <v>0</v>
      </c>
      <c r="E55" s="3">
        <v>0</v>
      </c>
      <c r="F55" s="3">
        <v>0</v>
      </c>
      <c r="G55" s="3">
        <v>0</v>
      </c>
      <c r="I55" s="29">
        <v>0</v>
      </c>
      <c r="J55" s="29">
        <v>0</v>
      </c>
      <c r="K55" s="31"/>
      <c r="L55" s="29"/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3">
        <v>0</v>
      </c>
      <c r="BM55" s="3">
        <v>0</v>
      </c>
      <c r="BN55" s="3">
        <v>0</v>
      </c>
      <c r="BO55" s="3">
        <v>0</v>
      </c>
      <c r="BP55" s="3">
        <v>0</v>
      </c>
      <c r="BQ55" s="3">
        <v>0</v>
      </c>
      <c r="BR55" s="3">
        <v>0</v>
      </c>
      <c r="BS55" s="3">
        <v>0</v>
      </c>
      <c r="BT55" s="3">
        <v>0</v>
      </c>
      <c r="BU55" s="3">
        <v>0</v>
      </c>
      <c r="BV55" s="3">
        <v>0</v>
      </c>
      <c r="BW55" s="3">
        <v>0</v>
      </c>
      <c r="BX55" s="3">
        <v>0</v>
      </c>
      <c r="BY55" s="3">
        <v>0</v>
      </c>
      <c r="BZ55" s="3">
        <v>0</v>
      </c>
      <c r="CA55" s="3">
        <v>0</v>
      </c>
      <c r="CB55" s="3">
        <v>0</v>
      </c>
      <c r="CC55" s="3">
        <v>0</v>
      </c>
      <c r="CD55" s="3">
        <v>0</v>
      </c>
      <c r="CE55" s="3">
        <v>0</v>
      </c>
      <c r="CF55" s="3">
        <v>0</v>
      </c>
      <c r="CG55" s="29">
        <v>0</v>
      </c>
      <c r="CI55" s="3">
        <v>0</v>
      </c>
      <c r="CJ55" s="3">
        <v>0</v>
      </c>
      <c r="CK55" s="3">
        <v>0</v>
      </c>
      <c r="CL55" s="3">
        <v>0</v>
      </c>
      <c r="CN55" s="3">
        <v>0</v>
      </c>
      <c r="CO55" s="3">
        <v>0</v>
      </c>
      <c r="CP55" s="3">
        <v>0</v>
      </c>
      <c r="CR55" s="3">
        <v>0</v>
      </c>
      <c r="CS55" s="3">
        <f t="shared" si="7"/>
        <v>0</v>
      </c>
      <c r="CT55" s="35" t="str">
        <f t="shared" si="8"/>
        <v>n/a</v>
      </c>
      <c r="DB55" s="50">
        <v>0</v>
      </c>
      <c r="DC55" s="3">
        <v>0</v>
      </c>
      <c r="DD55" s="3">
        <f t="shared" si="9"/>
        <v>0</v>
      </c>
    </row>
    <row r="56" spans="1:108" hidden="1" outlineLevel="1" x14ac:dyDescent="0.2">
      <c r="A56" s="3" t="s">
        <v>76</v>
      </c>
      <c r="B56" s="10" t="s">
        <v>229</v>
      </c>
      <c r="C56" s="3" t="s">
        <v>230</v>
      </c>
      <c r="D56" s="3">
        <v>0</v>
      </c>
      <c r="E56" s="3">
        <v>0</v>
      </c>
      <c r="F56" s="3">
        <v>22047.07</v>
      </c>
      <c r="G56" s="3">
        <v>0</v>
      </c>
      <c r="I56" s="29">
        <v>0</v>
      </c>
      <c r="J56" s="29">
        <v>0</v>
      </c>
      <c r="K56" s="31"/>
      <c r="L56" s="29"/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26197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3">
        <v>0</v>
      </c>
      <c r="BM56" s="3">
        <v>0</v>
      </c>
      <c r="BN56" s="3">
        <v>0</v>
      </c>
      <c r="BO56" s="3">
        <v>0</v>
      </c>
      <c r="BP56" s="3">
        <v>0</v>
      </c>
      <c r="BQ56" s="3">
        <v>0</v>
      </c>
      <c r="BR56" s="3">
        <v>0</v>
      </c>
      <c r="BS56" s="3">
        <v>0</v>
      </c>
      <c r="BT56" s="3">
        <v>0</v>
      </c>
      <c r="BU56" s="3">
        <v>0</v>
      </c>
      <c r="BV56" s="3">
        <v>0</v>
      </c>
      <c r="BW56" s="3">
        <v>0</v>
      </c>
      <c r="BX56" s="3">
        <v>0</v>
      </c>
      <c r="BY56" s="3">
        <v>0</v>
      </c>
      <c r="BZ56" s="3">
        <v>0</v>
      </c>
      <c r="CA56" s="3">
        <v>0</v>
      </c>
      <c r="CB56" s="3">
        <v>0</v>
      </c>
      <c r="CC56" s="3">
        <v>0</v>
      </c>
      <c r="CD56" s="3">
        <v>0</v>
      </c>
      <c r="CE56" s="3">
        <v>0</v>
      </c>
      <c r="CF56" s="3">
        <v>0</v>
      </c>
      <c r="CG56" s="29">
        <v>26197</v>
      </c>
      <c r="CI56" s="3">
        <v>0</v>
      </c>
      <c r="CJ56" s="3">
        <v>0</v>
      </c>
      <c r="CK56" s="3">
        <v>56046.16</v>
      </c>
      <c r="CL56" s="3">
        <v>56046.16</v>
      </c>
      <c r="CN56" s="3">
        <v>0</v>
      </c>
      <c r="CO56" s="3">
        <v>0</v>
      </c>
      <c r="CP56" s="3">
        <v>0</v>
      </c>
      <c r="CR56" s="3">
        <v>56046.16</v>
      </c>
      <c r="CS56" s="3">
        <f t="shared" si="7"/>
        <v>-29849.160000000003</v>
      </c>
      <c r="CT56" s="35">
        <f t="shared" si="8"/>
        <v>2.1394113829827845</v>
      </c>
      <c r="DB56" s="50">
        <v>22047.07</v>
      </c>
      <c r="DC56" s="3">
        <v>56046.16</v>
      </c>
      <c r="DD56" s="3">
        <f t="shared" si="9"/>
        <v>33999.090000000004</v>
      </c>
    </row>
    <row r="57" spans="1:108" hidden="1" outlineLevel="1" x14ac:dyDescent="0.2">
      <c r="A57" s="3" t="s">
        <v>77</v>
      </c>
      <c r="B57" s="10" t="s">
        <v>231</v>
      </c>
      <c r="C57" s="3" t="s">
        <v>232</v>
      </c>
      <c r="D57" s="3">
        <v>0</v>
      </c>
      <c r="E57" s="3">
        <v>0</v>
      </c>
      <c r="F57" s="3">
        <v>352666.31</v>
      </c>
      <c r="G57" s="3">
        <v>0</v>
      </c>
      <c r="I57" s="29">
        <v>0</v>
      </c>
      <c r="J57" s="29">
        <v>0</v>
      </c>
      <c r="K57" s="31"/>
      <c r="L57" s="29"/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457512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3">
        <v>0</v>
      </c>
      <c r="BM57" s="3">
        <v>0</v>
      </c>
      <c r="BN57" s="3">
        <v>0</v>
      </c>
      <c r="BO57" s="3">
        <v>0</v>
      </c>
      <c r="BP57" s="3">
        <v>0</v>
      </c>
      <c r="BQ57" s="3">
        <v>0</v>
      </c>
      <c r="BR57" s="3">
        <v>0</v>
      </c>
      <c r="BS57" s="3">
        <v>0</v>
      </c>
      <c r="BT57" s="3">
        <v>0</v>
      </c>
      <c r="BU57" s="3">
        <v>0</v>
      </c>
      <c r="BV57" s="3">
        <v>0</v>
      </c>
      <c r="BW57" s="3">
        <v>0</v>
      </c>
      <c r="BX57" s="3">
        <v>0</v>
      </c>
      <c r="BY57" s="3">
        <v>0</v>
      </c>
      <c r="BZ57" s="3">
        <v>0</v>
      </c>
      <c r="CA57" s="3">
        <v>0</v>
      </c>
      <c r="CB57" s="3">
        <v>0</v>
      </c>
      <c r="CC57" s="3">
        <v>0</v>
      </c>
      <c r="CD57" s="3">
        <v>0</v>
      </c>
      <c r="CE57" s="3">
        <v>0</v>
      </c>
      <c r="CF57" s="3">
        <v>0</v>
      </c>
      <c r="CG57" s="29">
        <v>457512</v>
      </c>
      <c r="CI57" s="3">
        <v>0</v>
      </c>
      <c r="CJ57" s="3">
        <v>0</v>
      </c>
      <c r="CK57" s="3">
        <v>383902.73</v>
      </c>
      <c r="CL57" s="3">
        <v>383902.73</v>
      </c>
      <c r="CN57" s="3">
        <v>0</v>
      </c>
      <c r="CO57" s="3">
        <v>0</v>
      </c>
      <c r="CP57" s="3">
        <v>0</v>
      </c>
      <c r="CR57" s="3">
        <v>383902.73</v>
      </c>
      <c r="CS57" s="3">
        <f t="shared" si="7"/>
        <v>73609.270000000019</v>
      </c>
      <c r="CT57" s="35">
        <f t="shared" si="8"/>
        <v>0.8391096408400216</v>
      </c>
      <c r="DB57" s="50">
        <v>352666.31</v>
      </c>
      <c r="DC57" s="3">
        <v>383902.73</v>
      </c>
      <c r="DD57" s="3">
        <f t="shared" si="9"/>
        <v>31236.419999999984</v>
      </c>
    </row>
    <row r="58" spans="1:108" hidden="1" outlineLevel="1" x14ac:dyDescent="0.2">
      <c r="A58" s="3" t="s">
        <v>233</v>
      </c>
      <c r="B58" s="10" t="s">
        <v>234</v>
      </c>
      <c r="C58" s="3" t="s">
        <v>235</v>
      </c>
      <c r="D58" s="3">
        <v>0</v>
      </c>
      <c r="E58" s="3">
        <v>0</v>
      </c>
      <c r="F58" s="3">
        <v>798.42000000000007</v>
      </c>
      <c r="G58" s="3">
        <v>0</v>
      </c>
      <c r="I58" s="29">
        <v>0</v>
      </c>
      <c r="J58" s="29">
        <v>0</v>
      </c>
      <c r="K58" s="31"/>
      <c r="L58" s="29"/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3">
        <v>0</v>
      </c>
      <c r="BM58" s="3">
        <v>0</v>
      </c>
      <c r="BN58" s="3">
        <v>0</v>
      </c>
      <c r="BO58" s="3">
        <v>0</v>
      </c>
      <c r="BP58" s="3">
        <v>0</v>
      </c>
      <c r="BQ58" s="3">
        <v>0</v>
      </c>
      <c r="BR58" s="3">
        <v>0</v>
      </c>
      <c r="BS58" s="3">
        <v>0</v>
      </c>
      <c r="BT58" s="3">
        <v>0</v>
      </c>
      <c r="BU58" s="3">
        <v>0</v>
      </c>
      <c r="BV58" s="3">
        <v>0</v>
      </c>
      <c r="BW58" s="3">
        <v>0</v>
      </c>
      <c r="BX58" s="3">
        <v>0</v>
      </c>
      <c r="BY58" s="3">
        <v>0</v>
      </c>
      <c r="BZ58" s="3">
        <v>0</v>
      </c>
      <c r="CA58" s="3">
        <v>0</v>
      </c>
      <c r="CB58" s="3">
        <v>0</v>
      </c>
      <c r="CC58" s="3">
        <v>0</v>
      </c>
      <c r="CD58" s="3">
        <v>0</v>
      </c>
      <c r="CE58" s="3">
        <v>0</v>
      </c>
      <c r="CF58" s="3">
        <v>0</v>
      </c>
      <c r="CG58" s="29">
        <v>0</v>
      </c>
      <c r="CI58" s="3">
        <v>0</v>
      </c>
      <c r="CJ58" s="3">
        <v>0</v>
      </c>
      <c r="CK58" s="3">
        <v>0</v>
      </c>
      <c r="CL58" s="3">
        <v>0</v>
      </c>
      <c r="CN58" s="3">
        <v>0</v>
      </c>
      <c r="CO58" s="3">
        <v>0</v>
      </c>
      <c r="CP58" s="3">
        <v>0</v>
      </c>
      <c r="CR58" s="3">
        <v>0</v>
      </c>
      <c r="CS58" s="3">
        <f t="shared" si="7"/>
        <v>0</v>
      </c>
      <c r="CT58" s="35" t="str">
        <f t="shared" si="8"/>
        <v>n/a</v>
      </c>
      <c r="DB58" s="50">
        <v>798.42000000000007</v>
      </c>
      <c r="DC58" s="3">
        <v>0</v>
      </c>
      <c r="DD58" s="3">
        <f t="shared" si="9"/>
        <v>-798.42000000000007</v>
      </c>
    </row>
    <row r="59" spans="1:108" hidden="1" outlineLevel="1" x14ac:dyDescent="0.2">
      <c r="A59" s="3" t="s">
        <v>78</v>
      </c>
      <c r="B59" s="10" t="s">
        <v>236</v>
      </c>
      <c r="C59" s="3" t="s">
        <v>237</v>
      </c>
      <c r="D59" s="3">
        <v>0</v>
      </c>
      <c r="E59" s="3">
        <v>0</v>
      </c>
      <c r="F59" s="3">
        <v>85858.5</v>
      </c>
      <c r="G59" s="3">
        <v>0</v>
      </c>
      <c r="I59" s="29">
        <v>0</v>
      </c>
      <c r="J59" s="29">
        <v>0</v>
      </c>
      <c r="K59" s="31"/>
      <c r="L59" s="29"/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35821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3">
        <v>0</v>
      </c>
      <c r="BM59" s="3">
        <v>0</v>
      </c>
      <c r="BN59" s="3">
        <v>0</v>
      </c>
      <c r="BO59" s="3">
        <v>0</v>
      </c>
      <c r="BP59" s="3">
        <v>0</v>
      </c>
      <c r="BQ59" s="3">
        <v>0</v>
      </c>
      <c r="BR59" s="3">
        <v>0</v>
      </c>
      <c r="BS59" s="3">
        <v>0</v>
      </c>
      <c r="BT59" s="3">
        <v>0</v>
      </c>
      <c r="BU59" s="3">
        <v>0</v>
      </c>
      <c r="BV59" s="3">
        <v>0</v>
      </c>
      <c r="BW59" s="3">
        <v>0</v>
      </c>
      <c r="BX59" s="3">
        <v>0</v>
      </c>
      <c r="BY59" s="3">
        <v>0</v>
      </c>
      <c r="BZ59" s="3">
        <v>0</v>
      </c>
      <c r="CA59" s="3">
        <v>0</v>
      </c>
      <c r="CB59" s="3">
        <v>0</v>
      </c>
      <c r="CC59" s="3">
        <v>0</v>
      </c>
      <c r="CD59" s="3">
        <v>0</v>
      </c>
      <c r="CE59" s="3">
        <v>0</v>
      </c>
      <c r="CF59" s="3">
        <v>0</v>
      </c>
      <c r="CG59" s="29">
        <v>35821</v>
      </c>
      <c r="CI59" s="3">
        <v>0</v>
      </c>
      <c r="CJ59" s="3">
        <v>0</v>
      </c>
      <c r="CK59" s="3">
        <v>89580.32</v>
      </c>
      <c r="CL59" s="3">
        <v>89580.32</v>
      </c>
      <c r="CN59" s="3">
        <v>0</v>
      </c>
      <c r="CO59" s="3">
        <v>0</v>
      </c>
      <c r="CP59" s="3">
        <v>0</v>
      </c>
      <c r="CR59" s="3">
        <v>89580.32</v>
      </c>
      <c r="CS59" s="3">
        <f t="shared" si="7"/>
        <v>-53759.320000000007</v>
      </c>
      <c r="CT59" s="35">
        <f t="shared" si="8"/>
        <v>2.5007766394014688</v>
      </c>
      <c r="DB59" s="50">
        <v>85858.5</v>
      </c>
      <c r="DC59" s="3">
        <v>89580.32</v>
      </c>
      <c r="DD59" s="3">
        <f t="shared" si="9"/>
        <v>3721.820000000007</v>
      </c>
    </row>
    <row r="60" spans="1:108" hidden="1" outlineLevel="1" x14ac:dyDescent="0.2">
      <c r="A60" s="3" t="s">
        <v>79</v>
      </c>
      <c r="B60" s="10" t="s">
        <v>238</v>
      </c>
      <c r="C60" s="3" t="s">
        <v>239</v>
      </c>
      <c r="D60" s="3">
        <v>0</v>
      </c>
      <c r="E60" s="3">
        <v>0</v>
      </c>
      <c r="F60" s="3">
        <v>1660</v>
      </c>
      <c r="G60" s="3">
        <v>0</v>
      </c>
      <c r="I60" s="29">
        <v>0</v>
      </c>
      <c r="J60" s="29">
        <v>0</v>
      </c>
      <c r="K60" s="31"/>
      <c r="L60" s="29"/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135000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3">
        <v>0</v>
      </c>
      <c r="BM60" s="3">
        <v>0</v>
      </c>
      <c r="BN60" s="3">
        <v>0</v>
      </c>
      <c r="BO60" s="3">
        <v>0</v>
      </c>
      <c r="BP60" s="3">
        <v>0</v>
      </c>
      <c r="BQ60" s="3">
        <v>0</v>
      </c>
      <c r="BR60" s="3">
        <v>0</v>
      </c>
      <c r="BS60" s="3">
        <v>0</v>
      </c>
      <c r="BT60" s="3">
        <v>0</v>
      </c>
      <c r="BU60" s="3">
        <v>0</v>
      </c>
      <c r="BV60" s="3">
        <v>0</v>
      </c>
      <c r="BW60" s="3">
        <v>0</v>
      </c>
      <c r="BX60" s="3">
        <v>0</v>
      </c>
      <c r="BY60" s="3">
        <v>0</v>
      </c>
      <c r="BZ60" s="3">
        <v>0</v>
      </c>
      <c r="CA60" s="3">
        <v>0</v>
      </c>
      <c r="CB60" s="3">
        <v>0</v>
      </c>
      <c r="CC60" s="3">
        <v>0</v>
      </c>
      <c r="CD60" s="3">
        <v>0</v>
      </c>
      <c r="CE60" s="3">
        <v>0</v>
      </c>
      <c r="CF60" s="3">
        <v>0</v>
      </c>
      <c r="CG60" s="29">
        <v>135000</v>
      </c>
      <c r="CI60" s="3">
        <v>0</v>
      </c>
      <c r="CJ60" s="3">
        <v>0</v>
      </c>
      <c r="CK60" s="3">
        <v>825</v>
      </c>
      <c r="CL60" s="3">
        <v>825</v>
      </c>
      <c r="CN60" s="3">
        <v>0</v>
      </c>
      <c r="CO60" s="3">
        <v>0</v>
      </c>
      <c r="CP60" s="3">
        <v>0</v>
      </c>
      <c r="CR60" s="3">
        <v>825</v>
      </c>
      <c r="CS60" s="3">
        <f t="shared" si="7"/>
        <v>134175</v>
      </c>
      <c r="CT60" s="35">
        <f t="shared" si="8"/>
        <v>6.1111111111111114E-3</v>
      </c>
      <c r="DB60" s="50">
        <v>1660</v>
      </c>
      <c r="DC60" s="3">
        <v>825</v>
      </c>
      <c r="DD60" s="3">
        <f t="shared" si="9"/>
        <v>-835</v>
      </c>
    </row>
    <row r="61" spans="1:108" hidden="1" outlineLevel="1" x14ac:dyDescent="0.2">
      <c r="A61" s="3" t="s">
        <v>240</v>
      </c>
      <c r="B61" s="10" t="s">
        <v>241</v>
      </c>
      <c r="C61" s="3" t="s">
        <v>242</v>
      </c>
      <c r="D61" s="3">
        <v>0</v>
      </c>
      <c r="E61" s="3">
        <v>0</v>
      </c>
      <c r="F61" s="3">
        <v>0</v>
      </c>
      <c r="G61" s="3">
        <v>0</v>
      </c>
      <c r="I61" s="29">
        <v>0</v>
      </c>
      <c r="J61" s="29">
        <v>0</v>
      </c>
      <c r="K61" s="31"/>
      <c r="L61" s="29"/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3">
        <v>0</v>
      </c>
      <c r="BM61" s="3">
        <v>0</v>
      </c>
      <c r="BN61" s="3">
        <v>0</v>
      </c>
      <c r="BO61" s="3">
        <v>0</v>
      </c>
      <c r="BP61" s="3">
        <v>0</v>
      </c>
      <c r="BQ61" s="3">
        <v>0</v>
      </c>
      <c r="BR61" s="3">
        <v>0</v>
      </c>
      <c r="BS61" s="3">
        <v>0</v>
      </c>
      <c r="BT61" s="3">
        <v>0</v>
      </c>
      <c r="BU61" s="3">
        <v>0</v>
      </c>
      <c r="BV61" s="3">
        <v>0</v>
      </c>
      <c r="BW61" s="3">
        <v>0</v>
      </c>
      <c r="BX61" s="3">
        <v>0</v>
      </c>
      <c r="BY61" s="3">
        <v>0</v>
      </c>
      <c r="BZ61" s="3">
        <v>0</v>
      </c>
      <c r="CA61" s="3">
        <v>0</v>
      </c>
      <c r="CB61" s="3">
        <v>0</v>
      </c>
      <c r="CC61" s="3">
        <v>0</v>
      </c>
      <c r="CD61" s="3">
        <v>0</v>
      </c>
      <c r="CE61" s="3">
        <v>0</v>
      </c>
      <c r="CF61" s="3">
        <v>0</v>
      </c>
      <c r="CG61" s="29">
        <v>0</v>
      </c>
      <c r="CI61" s="3">
        <v>0</v>
      </c>
      <c r="CJ61" s="3">
        <v>0</v>
      </c>
      <c r="CK61" s="3">
        <v>75</v>
      </c>
      <c r="CL61" s="3">
        <v>75</v>
      </c>
      <c r="CN61" s="3">
        <v>0</v>
      </c>
      <c r="CO61" s="3">
        <v>0</v>
      </c>
      <c r="CP61" s="3">
        <v>0</v>
      </c>
      <c r="CR61" s="3">
        <v>75</v>
      </c>
      <c r="CS61" s="3">
        <f t="shared" si="7"/>
        <v>-75</v>
      </c>
      <c r="CT61" s="35" t="str">
        <f t="shared" si="8"/>
        <v>n/a</v>
      </c>
      <c r="DB61" s="50">
        <v>0</v>
      </c>
      <c r="DC61" s="3">
        <v>75</v>
      </c>
      <c r="DD61" s="3">
        <f t="shared" si="9"/>
        <v>75</v>
      </c>
    </row>
    <row r="62" spans="1:108" s="4" customFormat="1" collapsed="1" x14ac:dyDescent="0.2">
      <c r="A62" s="6" t="s">
        <v>18</v>
      </c>
      <c r="B62" s="11"/>
      <c r="C62" s="2" t="s">
        <v>12</v>
      </c>
      <c r="D62" s="6">
        <v>0</v>
      </c>
      <c r="E62" s="6">
        <v>38936.410000000003</v>
      </c>
      <c r="F62" s="6">
        <v>9705038.4199999999</v>
      </c>
      <c r="G62" s="6">
        <v>0</v>
      </c>
      <c r="H62" s="6"/>
      <c r="I62" s="6">
        <v>0</v>
      </c>
      <c r="J62" s="6">
        <v>0</v>
      </c>
      <c r="K62" s="6"/>
      <c r="L62" s="7"/>
      <c r="M62" s="6">
        <v>205024</v>
      </c>
      <c r="N62" s="6">
        <v>357767</v>
      </c>
      <c r="O62" s="6">
        <v>511535</v>
      </c>
      <c r="P62" s="6">
        <v>79539</v>
      </c>
      <c r="Q62" s="6">
        <v>6991438</v>
      </c>
      <c r="R62" s="6">
        <v>79000</v>
      </c>
      <c r="S62" s="6">
        <v>240606</v>
      </c>
      <c r="T62" s="6">
        <v>33794</v>
      </c>
      <c r="U62" s="6">
        <v>33393</v>
      </c>
      <c r="V62" s="6">
        <v>21000</v>
      </c>
      <c r="W62" s="6">
        <v>92240</v>
      </c>
      <c r="X62" s="6">
        <v>3000</v>
      </c>
      <c r="Y62" s="6">
        <v>26265</v>
      </c>
      <c r="Z62" s="6">
        <v>74115</v>
      </c>
      <c r="AA62" s="6">
        <v>62460</v>
      </c>
      <c r="AB62" s="6">
        <v>99204</v>
      </c>
      <c r="AC62" s="6">
        <v>788543</v>
      </c>
      <c r="AD62" s="6">
        <v>768931</v>
      </c>
      <c r="AE62" s="6">
        <v>26197</v>
      </c>
      <c r="AF62" s="6">
        <v>457512</v>
      </c>
      <c r="AG62" s="6">
        <v>35821</v>
      </c>
      <c r="AH62" s="6">
        <v>135000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0</v>
      </c>
      <c r="BH62" s="6">
        <v>0</v>
      </c>
      <c r="BI62" s="6">
        <v>0</v>
      </c>
      <c r="BJ62" s="6">
        <v>0</v>
      </c>
      <c r="BK62" s="6">
        <v>0</v>
      </c>
      <c r="BL62" s="6">
        <v>0</v>
      </c>
      <c r="BM62" s="6">
        <v>0</v>
      </c>
      <c r="BN62" s="6">
        <v>0</v>
      </c>
      <c r="BO62" s="6">
        <v>0</v>
      </c>
      <c r="BP62" s="6">
        <v>0</v>
      </c>
      <c r="BQ62" s="6">
        <v>0</v>
      </c>
      <c r="BR62" s="6">
        <v>0</v>
      </c>
      <c r="BS62" s="6">
        <v>0</v>
      </c>
      <c r="BT62" s="6">
        <v>0</v>
      </c>
      <c r="BU62" s="6">
        <v>0</v>
      </c>
      <c r="BV62" s="6">
        <v>0</v>
      </c>
      <c r="BW62" s="6">
        <v>0</v>
      </c>
      <c r="BX62" s="6">
        <v>0</v>
      </c>
      <c r="BY62" s="6">
        <v>0</v>
      </c>
      <c r="BZ62" s="6">
        <v>0</v>
      </c>
      <c r="CA62" s="6">
        <v>0</v>
      </c>
      <c r="CB62" s="6">
        <v>0</v>
      </c>
      <c r="CC62" s="6">
        <v>0</v>
      </c>
      <c r="CD62" s="6">
        <v>0</v>
      </c>
      <c r="CE62" s="6">
        <v>0</v>
      </c>
      <c r="CF62" s="6">
        <v>0</v>
      </c>
      <c r="CG62" s="6">
        <v>11122384</v>
      </c>
      <c r="CH62" s="7"/>
      <c r="CI62" s="6">
        <v>0</v>
      </c>
      <c r="CJ62" s="6">
        <v>26882.14</v>
      </c>
      <c r="CK62" s="6">
        <v>11105783.560000002</v>
      </c>
      <c r="CL62" s="6">
        <v>11132665.700000003</v>
      </c>
      <c r="CM62" s="2"/>
      <c r="CN62" s="6">
        <v>0</v>
      </c>
      <c r="CO62" s="6">
        <v>0</v>
      </c>
      <c r="CP62" s="6">
        <v>0</v>
      </c>
      <c r="CR62" s="6">
        <v>11132665.699999999</v>
      </c>
      <c r="CS62" s="6">
        <f>CG62-CR62</f>
        <v>-10281.699999999255</v>
      </c>
      <c r="CT62" s="40">
        <f>IF(CG62=0,"n/a",CR62/(CG62))</f>
        <v>1.0009244151253902</v>
      </c>
      <c r="CU62" s="38"/>
      <c r="DB62" s="5">
        <v>9743974.8299999982</v>
      </c>
      <c r="DC62" s="5">
        <v>11132665.699999999</v>
      </c>
      <c r="DD62" s="5">
        <f>DC62-DB62</f>
        <v>1388690.870000001</v>
      </c>
    </row>
    <row r="63" spans="1:108" s="4" customFormat="1" x14ac:dyDescent="0.2">
      <c r="B63" s="11"/>
      <c r="H63" s="7"/>
      <c r="I63" s="7"/>
      <c r="J63" s="7"/>
      <c r="K63" s="7"/>
      <c r="L63" s="7"/>
      <c r="CG63" s="7"/>
      <c r="CH63" s="7"/>
      <c r="CL63" s="7"/>
      <c r="CP63" s="7"/>
      <c r="CT63" s="39"/>
      <c r="CU63" s="39"/>
    </row>
    <row r="64" spans="1:108" hidden="1" outlineLevel="1" x14ac:dyDescent="0.2">
      <c r="A64" s="3" t="s">
        <v>80</v>
      </c>
      <c r="B64" s="10" t="s">
        <v>243</v>
      </c>
      <c r="C64" s="3" t="s">
        <v>244</v>
      </c>
      <c r="D64" s="3">
        <v>0</v>
      </c>
      <c r="E64" s="3">
        <v>13741.87</v>
      </c>
      <c r="F64" s="3">
        <v>2632064.86</v>
      </c>
      <c r="G64" s="3">
        <v>0</v>
      </c>
      <c r="I64" s="29">
        <v>0</v>
      </c>
      <c r="J64" s="29">
        <v>0</v>
      </c>
      <c r="K64" s="31"/>
      <c r="L64" s="29"/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3247100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3">
        <v>0</v>
      </c>
      <c r="BM64" s="3">
        <v>0</v>
      </c>
      <c r="BN64" s="3">
        <v>0</v>
      </c>
      <c r="BO64" s="3">
        <v>0</v>
      </c>
      <c r="BP64" s="3">
        <v>0</v>
      </c>
      <c r="BQ64" s="3">
        <v>0</v>
      </c>
      <c r="BR64" s="3">
        <v>0</v>
      </c>
      <c r="BS64" s="3">
        <v>0</v>
      </c>
      <c r="BT64" s="3">
        <v>0</v>
      </c>
      <c r="BU64" s="3">
        <v>0</v>
      </c>
      <c r="BV64" s="3">
        <v>0</v>
      </c>
      <c r="BW64" s="3">
        <v>0</v>
      </c>
      <c r="BX64" s="3">
        <v>0</v>
      </c>
      <c r="BY64" s="3">
        <v>0</v>
      </c>
      <c r="BZ64" s="3">
        <v>0</v>
      </c>
      <c r="CA64" s="3">
        <v>0</v>
      </c>
      <c r="CB64" s="3">
        <v>0</v>
      </c>
      <c r="CC64" s="3">
        <v>0</v>
      </c>
      <c r="CD64" s="3">
        <v>0</v>
      </c>
      <c r="CE64" s="3">
        <v>0</v>
      </c>
      <c r="CF64" s="3">
        <v>0</v>
      </c>
      <c r="CG64" s="29">
        <v>3247100</v>
      </c>
      <c r="CI64" s="3">
        <v>0</v>
      </c>
      <c r="CJ64" s="3">
        <v>10508.56</v>
      </c>
      <c r="CK64" s="3">
        <v>3036060.65</v>
      </c>
      <c r="CL64" s="3">
        <v>3046569.21</v>
      </c>
      <c r="CN64" s="3">
        <v>0</v>
      </c>
      <c r="CO64" s="3">
        <v>0</v>
      </c>
      <c r="CP64" s="3">
        <v>0</v>
      </c>
      <c r="CR64" s="3">
        <v>3046569.21</v>
      </c>
      <c r="CS64" s="3">
        <f>CG64-CR64</f>
        <v>200530.79000000004</v>
      </c>
      <c r="CT64" s="35">
        <f>IF(CG64=0,"n/a",CR64/(CG64))</f>
        <v>0.93824311231560464</v>
      </c>
      <c r="DB64" s="50">
        <v>2645806.73</v>
      </c>
      <c r="DC64" s="3">
        <v>3046569.21</v>
      </c>
      <c r="DD64" s="3">
        <f>DC64-DB64</f>
        <v>400762.48</v>
      </c>
    </row>
    <row r="65" spans="1:108" s="4" customFormat="1" collapsed="1" x14ac:dyDescent="0.2">
      <c r="A65" s="6" t="s">
        <v>22</v>
      </c>
      <c r="B65" s="11"/>
      <c r="C65" s="2" t="s">
        <v>20</v>
      </c>
      <c r="D65" s="6">
        <v>0</v>
      </c>
      <c r="E65" s="6">
        <v>13741.87</v>
      </c>
      <c r="F65" s="6">
        <v>2632064.86</v>
      </c>
      <c r="G65" s="6">
        <v>0</v>
      </c>
      <c r="H65" s="6"/>
      <c r="I65" s="6">
        <v>0</v>
      </c>
      <c r="J65" s="6">
        <v>0</v>
      </c>
      <c r="K65" s="6"/>
      <c r="L65" s="7"/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3247100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0</v>
      </c>
      <c r="BB65" s="6">
        <v>0</v>
      </c>
      <c r="BC65" s="6">
        <v>0</v>
      </c>
      <c r="BD65" s="6">
        <v>0</v>
      </c>
      <c r="BE65" s="6">
        <v>0</v>
      </c>
      <c r="BF65" s="6">
        <v>0</v>
      </c>
      <c r="BG65" s="6">
        <v>0</v>
      </c>
      <c r="BH65" s="6">
        <v>0</v>
      </c>
      <c r="BI65" s="6">
        <v>0</v>
      </c>
      <c r="BJ65" s="6">
        <v>0</v>
      </c>
      <c r="BK65" s="6">
        <v>0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0</v>
      </c>
      <c r="BU65" s="6">
        <v>0</v>
      </c>
      <c r="BV65" s="6">
        <v>0</v>
      </c>
      <c r="BW65" s="6">
        <v>0</v>
      </c>
      <c r="BX65" s="6">
        <v>0</v>
      </c>
      <c r="BY65" s="6">
        <v>0</v>
      </c>
      <c r="BZ65" s="6">
        <v>0</v>
      </c>
      <c r="CA65" s="6">
        <v>0</v>
      </c>
      <c r="CB65" s="6">
        <v>0</v>
      </c>
      <c r="CC65" s="6">
        <v>0</v>
      </c>
      <c r="CD65" s="6">
        <v>0</v>
      </c>
      <c r="CE65" s="6">
        <v>0</v>
      </c>
      <c r="CF65" s="6">
        <v>0</v>
      </c>
      <c r="CG65" s="6">
        <v>3247100</v>
      </c>
      <c r="CH65" s="7"/>
      <c r="CI65" s="6">
        <v>0</v>
      </c>
      <c r="CJ65" s="6">
        <v>10508.56</v>
      </c>
      <c r="CK65" s="6">
        <v>3036060.65</v>
      </c>
      <c r="CL65" s="6">
        <v>3046569.21</v>
      </c>
      <c r="CM65" s="2"/>
      <c r="CN65" s="6">
        <v>0</v>
      </c>
      <c r="CO65" s="6">
        <v>0</v>
      </c>
      <c r="CP65" s="6">
        <v>0</v>
      </c>
      <c r="CR65" s="6">
        <v>3046569.21</v>
      </c>
      <c r="CS65" s="6">
        <f>CG65-CR65</f>
        <v>200530.79000000004</v>
      </c>
      <c r="CT65" s="40">
        <f>IF(CG65=0,"n/a",CR65/(CG65))</f>
        <v>0.93824311231560464</v>
      </c>
      <c r="CU65" s="38"/>
      <c r="DB65" s="5">
        <v>2645806.73</v>
      </c>
      <c r="DC65" s="5">
        <v>3046569.21</v>
      </c>
      <c r="DD65" s="5">
        <f>DC65-DB65</f>
        <v>400762.48</v>
      </c>
    </row>
    <row r="66" spans="1:108" s="4" customFormat="1" x14ac:dyDescent="0.2">
      <c r="B66" s="11"/>
      <c r="H66" s="7"/>
      <c r="I66" s="7"/>
      <c r="J66" s="7"/>
      <c r="K66" s="7"/>
      <c r="L66" s="7"/>
      <c r="CG66" s="7"/>
      <c r="CH66" s="7"/>
      <c r="CL66" s="7"/>
      <c r="CP66" s="7"/>
      <c r="CT66" s="39"/>
      <c r="CU66" s="39"/>
    </row>
    <row r="67" spans="1:108" s="4" customFormat="1" x14ac:dyDescent="0.2">
      <c r="A67" s="5" t="s">
        <v>2</v>
      </c>
      <c r="B67" s="11"/>
      <c r="C67" s="2" t="s">
        <v>21</v>
      </c>
      <c r="D67" s="5">
        <f t="shared" ref="D67:G67" si="10">D62+D65</f>
        <v>0</v>
      </c>
      <c r="E67" s="5">
        <f t="shared" si="10"/>
        <v>52678.280000000006</v>
      </c>
      <c r="F67" s="5">
        <f t="shared" si="10"/>
        <v>12337103.279999999</v>
      </c>
      <c r="G67" s="5">
        <f t="shared" si="10"/>
        <v>0</v>
      </c>
      <c r="H67" s="5"/>
      <c r="I67" s="5"/>
      <c r="J67" s="5"/>
      <c r="K67" s="5"/>
      <c r="L67" s="7"/>
      <c r="M67" s="5">
        <f t="shared" ref="M67:AR67" si="11">M62+M65</f>
        <v>205024</v>
      </c>
      <c r="N67" s="5">
        <f t="shared" si="11"/>
        <v>357767</v>
      </c>
      <c r="O67" s="5">
        <f t="shared" si="11"/>
        <v>511535</v>
      </c>
      <c r="P67" s="5">
        <f t="shared" si="11"/>
        <v>79539</v>
      </c>
      <c r="Q67" s="5">
        <f t="shared" si="11"/>
        <v>6991438</v>
      </c>
      <c r="R67" s="5">
        <f t="shared" si="11"/>
        <v>79000</v>
      </c>
      <c r="S67" s="5">
        <f t="shared" si="11"/>
        <v>240606</v>
      </c>
      <c r="T67" s="5">
        <f t="shared" si="11"/>
        <v>33794</v>
      </c>
      <c r="U67" s="5">
        <f t="shared" si="11"/>
        <v>33393</v>
      </c>
      <c r="V67" s="5">
        <f t="shared" si="11"/>
        <v>21000</v>
      </c>
      <c r="W67" s="5">
        <f t="shared" si="11"/>
        <v>92240</v>
      </c>
      <c r="X67" s="5">
        <f t="shared" si="11"/>
        <v>3000</v>
      </c>
      <c r="Y67" s="5">
        <f t="shared" si="11"/>
        <v>26265</v>
      </c>
      <c r="Z67" s="5">
        <f t="shared" si="11"/>
        <v>74115</v>
      </c>
      <c r="AA67" s="5">
        <f t="shared" si="11"/>
        <v>62460</v>
      </c>
      <c r="AB67" s="5">
        <f t="shared" si="11"/>
        <v>99204</v>
      </c>
      <c r="AC67" s="5">
        <f t="shared" si="11"/>
        <v>788543</v>
      </c>
      <c r="AD67" s="5">
        <f t="shared" si="11"/>
        <v>768931</v>
      </c>
      <c r="AE67" s="5">
        <f t="shared" si="11"/>
        <v>26197</v>
      </c>
      <c r="AF67" s="5">
        <f t="shared" si="11"/>
        <v>457512</v>
      </c>
      <c r="AG67" s="5">
        <f t="shared" si="11"/>
        <v>35821</v>
      </c>
      <c r="AH67" s="5">
        <f t="shared" si="11"/>
        <v>135000</v>
      </c>
      <c r="AI67" s="5">
        <f t="shared" si="11"/>
        <v>3247100</v>
      </c>
      <c r="AJ67" s="5">
        <f t="shared" si="11"/>
        <v>0</v>
      </c>
      <c r="AK67" s="5">
        <f t="shared" si="11"/>
        <v>0</v>
      </c>
      <c r="AL67" s="5">
        <f t="shared" si="11"/>
        <v>0</v>
      </c>
      <c r="AM67" s="5">
        <f t="shared" si="11"/>
        <v>0</v>
      </c>
      <c r="AN67" s="5">
        <f t="shared" si="11"/>
        <v>0</v>
      </c>
      <c r="AO67" s="5">
        <f t="shared" si="11"/>
        <v>0</v>
      </c>
      <c r="AP67" s="5">
        <f t="shared" si="11"/>
        <v>0</v>
      </c>
      <c r="AQ67" s="5">
        <f t="shared" si="11"/>
        <v>0</v>
      </c>
      <c r="AR67" s="5">
        <f t="shared" si="11"/>
        <v>0</v>
      </c>
      <c r="AS67" s="5">
        <f t="shared" ref="AS67:BX67" si="12">AS62+AS65</f>
        <v>0</v>
      </c>
      <c r="AT67" s="5">
        <f t="shared" si="12"/>
        <v>0</v>
      </c>
      <c r="AU67" s="5">
        <f t="shared" si="12"/>
        <v>0</v>
      </c>
      <c r="AV67" s="5">
        <f t="shared" si="12"/>
        <v>0</v>
      </c>
      <c r="AW67" s="5">
        <f t="shared" si="12"/>
        <v>0</v>
      </c>
      <c r="AX67" s="5">
        <f t="shared" si="12"/>
        <v>0</v>
      </c>
      <c r="AY67" s="5">
        <f t="shared" si="12"/>
        <v>0</v>
      </c>
      <c r="AZ67" s="5">
        <f t="shared" si="12"/>
        <v>0</v>
      </c>
      <c r="BA67" s="5">
        <f t="shared" si="12"/>
        <v>0</v>
      </c>
      <c r="BB67" s="5">
        <f t="shared" si="12"/>
        <v>0</v>
      </c>
      <c r="BC67" s="5">
        <f t="shared" si="12"/>
        <v>0</v>
      </c>
      <c r="BD67" s="5">
        <f t="shared" si="12"/>
        <v>0</v>
      </c>
      <c r="BE67" s="5">
        <f t="shared" si="12"/>
        <v>0</v>
      </c>
      <c r="BF67" s="5">
        <f t="shared" si="12"/>
        <v>0</v>
      </c>
      <c r="BG67" s="5">
        <f t="shared" si="12"/>
        <v>0</v>
      </c>
      <c r="BH67" s="5">
        <f t="shared" si="12"/>
        <v>0</v>
      </c>
      <c r="BI67" s="5">
        <f t="shared" si="12"/>
        <v>0</v>
      </c>
      <c r="BJ67" s="5">
        <f t="shared" si="12"/>
        <v>0</v>
      </c>
      <c r="BK67" s="5">
        <f t="shared" si="12"/>
        <v>0</v>
      </c>
      <c r="BL67" s="5">
        <f t="shared" si="12"/>
        <v>0</v>
      </c>
      <c r="BM67" s="5">
        <f t="shared" si="12"/>
        <v>0</v>
      </c>
      <c r="BN67" s="5">
        <f t="shared" si="12"/>
        <v>0</v>
      </c>
      <c r="BO67" s="5">
        <f t="shared" si="12"/>
        <v>0</v>
      </c>
      <c r="BP67" s="5">
        <f t="shared" si="12"/>
        <v>0</v>
      </c>
      <c r="BQ67" s="5">
        <f t="shared" si="12"/>
        <v>0</v>
      </c>
      <c r="BR67" s="5">
        <f t="shared" si="12"/>
        <v>0</v>
      </c>
      <c r="BS67" s="5">
        <f t="shared" si="12"/>
        <v>0</v>
      </c>
      <c r="BT67" s="5">
        <f t="shared" si="12"/>
        <v>0</v>
      </c>
      <c r="BU67" s="5">
        <f t="shared" si="12"/>
        <v>0</v>
      </c>
      <c r="BV67" s="5">
        <f t="shared" si="12"/>
        <v>0</v>
      </c>
      <c r="BW67" s="5">
        <f t="shared" si="12"/>
        <v>0</v>
      </c>
      <c r="BX67" s="5">
        <f t="shared" si="12"/>
        <v>0</v>
      </c>
      <c r="BY67" s="5">
        <f t="shared" ref="BY67:CF67" si="13">BY62+BY65</f>
        <v>0</v>
      </c>
      <c r="BZ67" s="5">
        <f t="shared" si="13"/>
        <v>0</v>
      </c>
      <c r="CA67" s="5">
        <f t="shared" si="13"/>
        <v>0</v>
      </c>
      <c r="CB67" s="5">
        <f t="shared" si="13"/>
        <v>0</v>
      </c>
      <c r="CC67" s="5">
        <f t="shared" si="13"/>
        <v>0</v>
      </c>
      <c r="CD67" s="5">
        <f t="shared" si="13"/>
        <v>0</v>
      </c>
      <c r="CE67" s="5">
        <f t="shared" si="13"/>
        <v>0</v>
      </c>
      <c r="CF67" s="5">
        <f t="shared" si="13"/>
        <v>0</v>
      </c>
      <c r="CG67" s="5">
        <f>CG62+CG65</f>
        <v>14369484</v>
      </c>
      <c r="CH67" s="7"/>
      <c r="CI67" s="5">
        <f t="shared" ref="CI67:CK67" si="14">CI62+CI65</f>
        <v>0</v>
      </c>
      <c r="CJ67" s="5">
        <f t="shared" si="14"/>
        <v>37390.699999999997</v>
      </c>
      <c r="CK67" s="5">
        <f t="shared" si="14"/>
        <v>14141844.210000003</v>
      </c>
      <c r="CL67" s="5">
        <f>CL62+CL65</f>
        <v>14179234.910000004</v>
      </c>
      <c r="CM67" s="2"/>
      <c r="CN67" s="5">
        <f t="shared" ref="CN67:CO67" si="15">CN62+CN65</f>
        <v>0</v>
      </c>
      <c r="CO67" s="5">
        <f t="shared" si="15"/>
        <v>0</v>
      </c>
      <c r="CP67" s="5">
        <f>CP62+CP65</f>
        <v>0</v>
      </c>
      <c r="CR67" s="5">
        <f>CR62+CR65</f>
        <v>14179234.91</v>
      </c>
      <c r="CS67" s="5">
        <f>CS62+CS65</f>
        <v>190249.09000000078</v>
      </c>
      <c r="CT67" s="41">
        <f>IF(CG67=0,"n/a",CR67/(CG67))</f>
        <v>0.98676020029668432</v>
      </c>
      <c r="CU67" s="38"/>
      <c r="DB67" s="5"/>
      <c r="DC67" s="5"/>
      <c r="DD67" s="5">
        <f>DC67-DB67</f>
        <v>0</v>
      </c>
    </row>
    <row r="68" spans="1:108" s="4" customFormat="1" x14ac:dyDescent="0.2">
      <c r="B68" s="11"/>
      <c r="H68" s="7"/>
      <c r="I68" s="7"/>
      <c r="J68" s="7"/>
      <c r="K68" s="7"/>
      <c r="L68" s="7"/>
      <c r="CG68" s="7"/>
      <c r="CH68" s="7"/>
      <c r="CL68" s="7"/>
      <c r="CP68" s="7"/>
      <c r="CT68" s="39"/>
      <c r="CU68" s="39"/>
    </row>
    <row r="69" spans="1:108" hidden="1" outlineLevel="1" x14ac:dyDescent="0.2">
      <c r="A69" s="3" t="s">
        <v>81</v>
      </c>
      <c r="B69" s="10" t="s">
        <v>245</v>
      </c>
      <c r="C69" s="3" t="s">
        <v>246</v>
      </c>
      <c r="D69" s="3">
        <v>0</v>
      </c>
      <c r="E69" s="3">
        <v>0</v>
      </c>
      <c r="F69" s="3">
        <v>2436.5</v>
      </c>
      <c r="G69" s="3">
        <v>0</v>
      </c>
      <c r="I69" s="29">
        <v>0</v>
      </c>
      <c r="J69" s="29">
        <v>0</v>
      </c>
      <c r="K69" s="31"/>
      <c r="L69" s="29"/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5200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3">
        <v>0</v>
      </c>
      <c r="BM69" s="3">
        <v>0</v>
      </c>
      <c r="BN69" s="3">
        <v>0</v>
      </c>
      <c r="BO69" s="3">
        <v>0</v>
      </c>
      <c r="BP69" s="3">
        <v>0</v>
      </c>
      <c r="BQ69" s="3">
        <v>0</v>
      </c>
      <c r="BR69" s="3">
        <v>0</v>
      </c>
      <c r="BS69" s="3">
        <v>0</v>
      </c>
      <c r="BT69" s="3">
        <v>0</v>
      </c>
      <c r="BU69" s="3">
        <v>0</v>
      </c>
      <c r="BV69" s="3">
        <v>0</v>
      </c>
      <c r="BW69" s="3">
        <v>0</v>
      </c>
      <c r="BX69" s="3">
        <v>0</v>
      </c>
      <c r="BY69" s="3">
        <v>0</v>
      </c>
      <c r="BZ69" s="3">
        <v>0</v>
      </c>
      <c r="CA69" s="3">
        <v>0</v>
      </c>
      <c r="CB69" s="3">
        <v>0</v>
      </c>
      <c r="CC69" s="3">
        <v>0</v>
      </c>
      <c r="CD69" s="3">
        <v>0</v>
      </c>
      <c r="CE69" s="3">
        <v>0</v>
      </c>
      <c r="CF69" s="3">
        <v>0</v>
      </c>
      <c r="CG69" s="29">
        <v>5200</v>
      </c>
      <c r="CI69" s="3">
        <v>972.62</v>
      </c>
      <c r="CJ69" s="3">
        <v>0</v>
      </c>
      <c r="CK69" s="3">
        <v>3424.02</v>
      </c>
      <c r="CL69" s="3">
        <v>4396.6400000000003</v>
      </c>
      <c r="CN69" s="3">
        <v>0</v>
      </c>
      <c r="CO69" s="3">
        <v>0</v>
      </c>
      <c r="CP69" s="3">
        <v>0</v>
      </c>
      <c r="CR69" s="3">
        <v>4396.6400000000003</v>
      </c>
      <c r="CS69" s="3">
        <f t="shared" ref="CS69:CS107" si="16">CG69-CR69</f>
        <v>803.35999999999967</v>
      </c>
      <c r="CT69" s="35">
        <f t="shared" ref="CT69:CT107" si="17">IF(CG69=0,"n/a",CR69/(CG69))</f>
        <v>0.8455076923076924</v>
      </c>
      <c r="DB69" s="50">
        <v>2436.5</v>
      </c>
      <c r="DC69" s="3">
        <v>4396.6400000000003</v>
      </c>
      <c r="DD69" s="3">
        <f t="shared" ref="DD69:DD107" si="18">DC69-DB69</f>
        <v>1960.1400000000003</v>
      </c>
    </row>
    <row r="70" spans="1:108" hidden="1" outlineLevel="1" x14ac:dyDescent="0.2">
      <c r="A70" s="3" t="s">
        <v>247</v>
      </c>
      <c r="B70" s="10" t="s">
        <v>248</v>
      </c>
      <c r="C70" s="3" t="s">
        <v>186</v>
      </c>
      <c r="D70" s="3">
        <v>0</v>
      </c>
      <c r="E70" s="3">
        <v>0</v>
      </c>
      <c r="F70" s="3">
        <v>1149.05</v>
      </c>
      <c r="G70" s="3">
        <v>0</v>
      </c>
      <c r="I70" s="29">
        <v>0</v>
      </c>
      <c r="J70" s="29">
        <v>0</v>
      </c>
      <c r="K70" s="31"/>
      <c r="L70" s="29"/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3">
        <v>0</v>
      </c>
      <c r="BM70" s="3">
        <v>0</v>
      </c>
      <c r="BN70" s="3">
        <v>0</v>
      </c>
      <c r="BO70" s="3">
        <v>0</v>
      </c>
      <c r="BP70" s="3">
        <v>0</v>
      </c>
      <c r="BQ70" s="3">
        <v>0</v>
      </c>
      <c r="BR70" s="3">
        <v>0</v>
      </c>
      <c r="BS70" s="3">
        <v>0</v>
      </c>
      <c r="BT70" s="3">
        <v>0</v>
      </c>
      <c r="BU70" s="3">
        <v>0</v>
      </c>
      <c r="BV70" s="3">
        <v>0</v>
      </c>
      <c r="BW70" s="3">
        <v>0</v>
      </c>
      <c r="BX70" s="3">
        <v>0</v>
      </c>
      <c r="BY70" s="3">
        <v>0</v>
      </c>
      <c r="BZ70" s="3">
        <v>0</v>
      </c>
      <c r="CA70" s="3">
        <v>0</v>
      </c>
      <c r="CB70" s="3">
        <v>0</v>
      </c>
      <c r="CC70" s="3">
        <v>0</v>
      </c>
      <c r="CD70" s="3">
        <v>0</v>
      </c>
      <c r="CE70" s="3">
        <v>0</v>
      </c>
      <c r="CF70" s="3">
        <v>0</v>
      </c>
      <c r="CG70" s="29">
        <v>0</v>
      </c>
      <c r="CI70" s="3">
        <v>0</v>
      </c>
      <c r="CJ70" s="3">
        <v>0</v>
      </c>
      <c r="CK70" s="3">
        <v>918.95</v>
      </c>
      <c r="CL70" s="3">
        <v>918.95</v>
      </c>
      <c r="CN70" s="3">
        <v>0</v>
      </c>
      <c r="CO70" s="3">
        <v>0</v>
      </c>
      <c r="CP70" s="3">
        <v>0</v>
      </c>
      <c r="CR70" s="3">
        <v>918.95</v>
      </c>
      <c r="CS70" s="3">
        <f t="shared" si="16"/>
        <v>-918.95</v>
      </c>
      <c r="CT70" s="35" t="str">
        <f t="shared" si="17"/>
        <v>n/a</v>
      </c>
      <c r="DB70" s="50">
        <v>1149.05</v>
      </c>
      <c r="DC70" s="3">
        <v>918.95</v>
      </c>
      <c r="DD70" s="3">
        <f t="shared" si="18"/>
        <v>-230.09999999999991</v>
      </c>
    </row>
    <row r="71" spans="1:108" hidden="1" outlineLevel="1" x14ac:dyDescent="0.2">
      <c r="A71" s="3" t="s">
        <v>82</v>
      </c>
      <c r="B71" s="10" t="s">
        <v>249</v>
      </c>
      <c r="C71" s="3" t="s">
        <v>250</v>
      </c>
      <c r="D71" s="3">
        <v>179.4</v>
      </c>
      <c r="E71" s="3">
        <v>0</v>
      </c>
      <c r="F71" s="3">
        <v>25390.260000000002</v>
      </c>
      <c r="G71" s="3">
        <v>0</v>
      </c>
      <c r="I71" s="29">
        <v>0</v>
      </c>
      <c r="J71" s="29">
        <v>0</v>
      </c>
      <c r="K71" s="31"/>
      <c r="L71" s="29"/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35100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3">
        <v>0</v>
      </c>
      <c r="BM71" s="3">
        <v>0</v>
      </c>
      <c r="BN71" s="3">
        <v>0</v>
      </c>
      <c r="BO71" s="3">
        <v>0</v>
      </c>
      <c r="BP71" s="3">
        <v>0</v>
      </c>
      <c r="BQ71" s="3">
        <v>0</v>
      </c>
      <c r="BR71" s="3">
        <v>0</v>
      </c>
      <c r="BS71" s="3">
        <v>0</v>
      </c>
      <c r="BT71" s="3">
        <v>0</v>
      </c>
      <c r="BU71" s="3">
        <v>0</v>
      </c>
      <c r="BV71" s="3">
        <v>0</v>
      </c>
      <c r="BW71" s="3">
        <v>0</v>
      </c>
      <c r="BX71" s="3">
        <v>0</v>
      </c>
      <c r="BY71" s="3">
        <v>0</v>
      </c>
      <c r="BZ71" s="3">
        <v>0</v>
      </c>
      <c r="CA71" s="3">
        <v>0</v>
      </c>
      <c r="CB71" s="3">
        <v>0</v>
      </c>
      <c r="CC71" s="3">
        <v>0</v>
      </c>
      <c r="CD71" s="3">
        <v>0</v>
      </c>
      <c r="CE71" s="3">
        <v>0</v>
      </c>
      <c r="CF71" s="3">
        <v>0</v>
      </c>
      <c r="CG71" s="29">
        <v>35100</v>
      </c>
      <c r="CI71" s="3">
        <v>309.39</v>
      </c>
      <c r="CJ71" s="3">
        <v>0</v>
      </c>
      <c r="CK71" s="3">
        <v>13035.53</v>
      </c>
      <c r="CL71" s="3">
        <v>13344.92</v>
      </c>
      <c r="CN71" s="3">
        <v>0</v>
      </c>
      <c r="CO71" s="3">
        <v>0</v>
      </c>
      <c r="CP71" s="3">
        <v>0</v>
      </c>
      <c r="CR71" s="3">
        <v>13344.92</v>
      </c>
      <c r="CS71" s="3">
        <f t="shared" si="16"/>
        <v>21755.08</v>
      </c>
      <c r="CT71" s="35">
        <f t="shared" si="17"/>
        <v>0.38019715099715101</v>
      </c>
      <c r="DB71" s="50">
        <v>25569.66</v>
      </c>
      <c r="DC71" s="3">
        <v>13344.92</v>
      </c>
      <c r="DD71" s="3">
        <f t="shared" si="18"/>
        <v>-12224.74</v>
      </c>
    </row>
    <row r="72" spans="1:108" hidden="1" outlineLevel="1" x14ac:dyDescent="0.2">
      <c r="A72" s="3" t="s">
        <v>83</v>
      </c>
      <c r="B72" s="10" t="s">
        <v>251</v>
      </c>
      <c r="C72" s="3" t="s">
        <v>252</v>
      </c>
      <c r="D72" s="3">
        <v>3267.06</v>
      </c>
      <c r="E72" s="3">
        <v>0</v>
      </c>
      <c r="F72" s="3">
        <v>24298.49</v>
      </c>
      <c r="G72" s="3">
        <v>0</v>
      </c>
      <c r="I72" s="29">
        <v>0</v>
      </c>
      <c r="J72" s="29">
        <v>0</v>
      </c>
      <c r="K72" s="31"/>
      <c r="L72" s="29"/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28900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3">
        <v>0</v>
      </c>
      <c r="BM72" s="3">
        <v>0</v>
      </c>
      <c r="BN72" s="3">
        <v>0</v>
      </c>
      <c r="BO72" s="3">
        <v>0</v>
      </c>
      <c r="BP72" s="3">
        <v>0</v>
      </c>
      <c r="BQ72" s="3">
        <v>0</v>
      </c>
      <c r="BR72" s="3">
        <v>0</v>
      </c>
      <c r="BS72" s="3">
        <v>0</v>
      </c>
      <c r="BT72" s="3">
        <v>0</v>
      </c>
      <c r="BU72" s="3">
        <v>0</v>
      </c>
      <c r="BV72" s="3">
        <v>0</v>
      </c>
      <c r="BW72" s="3">
        <v>0</v>
      </c>
      <c r="BX72" s="3">
        <v>0</v>
      </c>
      <c r="BY72" s="3">
        <v>0</v>
      </c>
      <c r="BZ72" s="3">
        <v>0</v>
      </c>
      <c r="CA72" s="3">
        <v>0</v>
      </c>
      <c r="CB72" s="3">
        <v>0</v>
      </c>
      <c r="CC72" s="3">
        <v>0</v>
      </c>
      <c r="CD72" s="3">
        <v>0</v>
      </c>
      <c r="CE72" s="3">
        <v>0</v>
      </c>
      <c r="CF72" s="3">
        <v>0</v>
      </c>
      <c r="CG72" s="29">
        <v>28900</v>
      </c>
      <c r="CI72" s="3">
        <v>5257.9000000000005</v>
      </c>
      <c r="CJ72" s="3">
        <v>0</v>
      </c>
      <c r="CK72" s="3">
        <v>29852.61</v>
      </c>
      <c r="CL72" s="3">
        <v>35110.51</v>
      </c>
      <c r="CN72" s="3">
        <v>0</v>
      </c>
      <c r="CO72" s="3">
        <v>0</v>
      </c>
      <c r="CP72" s="3">
        <v>0</v>
      </c>
      <c r="CR72" s="3">
        <v>35110.51</v>
      </c>
      <c r="CS72" s="3">
        <f t="shared" si="16"/>
        <v>-6210.510000000002</v>
      </c>
      <c r="CT72" s="35">
        <f t="shared" si="17"/>
        <v>1.2148965397923877</v>
      </c>
      <c r="DB72" s="50">
        <v>27565.55</v>
      </c>
      <c r="DC72" s="3">
        <v>35110.51</v>
      </c>
      <c r="DD72" s="3">
        <f t="shared" si="18"/>
        <v>7544.9600000000028</v>
      </c>
    </row>
    <row r="73" spans="1:108" hidden="1" outlineLevel="1" x14ac:dyDescent="0.2">
      <c r="A73" s="3" t="s">
        <v>84</v>
      </c>
      <c r="B73" s="10" t="s">
        <v>253</v>
      </c>
      <c r="C73" s="3" t="s">
        <v>254</v>
      </c>
      <c r="D73" s="3">
        <v>0</v>
      </c>
      <c r="E73" s="3">
        <v>0</v>
      </c>
      <c r="F73" s="3">
        <v>0</v>
      </c>
      <c r="G73" s="3">
        <v>0</v>
      </c>
      <c r="I73" s="29">
        <v>0</v>
      </c>
      <c r="J73" s="29">
        <v>0</v>
      </c>
      <c r="K73" s="31"/>
      <c r="L73" s="29"/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1500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3">
        <v>0</v>
      </c>
      <c r="BM73" s="3">
        <v>0</v>
      </c>
      <c r="BN73" s="3">
        <v>0</v>
      </c>
      <c r="BO73" s="3">
        <v>0</v>
      </c>
      <c r="BP73" s="3">
        <v>0</v>
      </c>
      <c r="BQ73" s="3">
        <v>0</v>
      </c>
      <c r="BR73" s="3">
        <v>0</v>
      </c>
      <c r="BS73" s="3">
        <v>0</v>
      </c>
      <c r="BT73" s="3">
        <v>0</v>
      </c>
      <c r="BU73" s="3">
        <v>0</v>
      </c>
      <c r="BV73" s="3">
        <v>0</v>
      </c>
      <c r="BW73" s="3">
        <v>0</v>
      </c>
      <c r="BX73" s="3">
        <v>0</v>
      </c>
      <c r="BY73" s="3">
        <v>0</v>
      </c>
      <c r="BZ73" s="3">
        <v>0</v>
      </c>
      <c r="CA73" s="3">
        <v>0</v>
      </c>
      <c r="CB73" s="3">
        <v>0</v>
      </c>
      <c r="CC73" s="3">
        <v>0</v>
      </c>
      <c r="CD73" s="3">
        <v>0</v>
      </c>
      <c r="CE73" s="3">
        <v>0</v>
      </c>
      <c r="CF73" s="3">
        <v>0</v>
      </c>
      <c r="CG73" s="29">
        <v>1500</v>
      </c>
      <c r="CI73" s="3">
        <v>0</v>
      </c>
      <c r="CJ73" s="3">
        <v>0</v>
      </c>
      <c r="CK73" s="3">
        <v>1912.49</v>
      </c>
      <c r="CL73" s="3">
        <v>1912.49</v>
      </c>
      <c r="CN73" s="3">
        <v>0</v>
      </c>
      <c r="CO73" s="3">
        <v>0</v>
      </c>
      <c r="CP73" s="3">
        <v>0</v>
      </c>
      <c r="CR73" s="3">
        <v>1912.49</v>
      </c>
      <c r="CS73" s="3">
        <f t="shared" si="16"/>
        <v>-412.49</v>
      </c>
      <c r="CT73" s="35">
        <f t="shared" si="17"/>
        <v>1.2749933333333334</v>
      </c>
      <c r="DB73" s="50">
        <v>0</v>
      </c>
      <c r="DC73" s="3">
        <v>1912.49</v>
      </c>
      <c r="DD73" s="3">
        <f t="shared" si="18"/>
        <v>1912.49</v>
      </c>
    </row>
    <row r="74" spans="1:108" hidden="1" outlineLevel="1" x14ac:dyDescent="0.2">
      <c r="A74" s="3" t="s">
        <v>85</v>
      </c>
      <c r="B74" s="10" t="s">
        <v>255</v>
      </c>
      <c r="C74" s="3" t="s">
        <v>256</v>
      </c>
      <c r="D74" s="3">
        <v>54.5</v>
      </c>
      <c r="E74" s="3">
        <v>89.5</v>
      </c>
      <c r="F74" s="3">
        <v>2413.73</v>
      </c>
      <c r="G74" s="3">
        <v>0</v>
      </c>
      <c r="I74" s="29">
        <v>0</v>
      </c>
      <c r="J74" s="29">
        <v>0</v>
      </c>
      <c r="K74" s="31"/>
      <c r="L74" s="29"/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1850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3">
        <v>0</v>
      </c>
      <c r="BM74" s="3">
        <v>0</v>
      </c>
      <c r="BN74" s="3">
        <v>0</v>
      </c>
      <c r="BO74" s="3">
        <v>0</v>
      </c>
      <c r="BP74" s="3">
        <v>0</v>
      </c>
      <c r="BQ74" s="3">
        <v>0</v>
      </c>
      <c r="BR74" s="3">
        <v>0</v>
      </c>
      <c r="BS74" s="3">
        <v>0</v>
      </c>
      <c r="BT74" s="3">
        <v>0</v>
      </c>
      <c r="BU74" s="3">
        <v>0</v>
      </c>
      <c r="BV74" s="3">
        <v>0</v>
      </c>
      <c r="BW74" s="3">
        <v>0</v>
      </c>
      <c r="BX74" s="3">
        <v>0</v>
      </c>
      <c r="BY74" s="3">
        <v>0</v>
      </c>
      <c r="BZ74" s="3">
        <v>0</v>
      </c>
      <c r="CA74" s="3">
        <v>0</v>
      </c>
      <c r="CB74" s="3">
        <v>0</v>
      </c>
      <c r="CC74" s="3">
        <v>0</v>
      </c>
      <c r="CD74" s="3">
        <v>0</v>
      </c>
      <c r="CE74" s="3">
        <v>0</v>
      </c>
      <c r="CF74" s="3">
        <v>0</v>
      </c>
      <c r="CG74" s="29">
        <v>1850</v>
      </c>
      <c r="CI74" s="3">
        <v>0</v>
      </c>
      <c r="CJ74" s="3">
        <v>254.55</v>
      </c>
      <c r="CK74" s="3">
        <v>2298.65</v>
      </c>
      <c r="CL74" s="3">
        <v>2553.2000000000003</v>
      </c>
      <c r="CN74" s="3">
        <v>0</v>
      </c>
      <c r="CO74" s="3">
        <v>0</v>
      </c>
      <c r="CP74" s="3">
        <v>0</v>
      </c>
      <c r="CR74" s="3">
        <v>2553.2000000000003</v>
      </c>
      <c r="CS74" s="3">
        <f t="shared" si="16"/>
        <v>-703.20000000000027</v>
      </c>
      <c r="CT74" s="35">
        <f t="shared" si="17"/>
        <v>1.3801081081081084</v>
      </c>
      <c r="DB74" s="50">
        <v>2557.73</v>
      </c>
      <c r="DC74" s="3">
        <v>2553.2000000000003</v>
      </c>
      <c r="DD74" s="3">
        <f t="shared" si="18"/>
        <v>-4.5299999999997453</v>
      </c>
    </row>
    <row r="75" spans="1:108" hidden="1" outlineLevel="1" x14ac:dyDescent="0.2">
      <c r="A75" s="3" t="s">
        <v>86</v>
      </c>
      <c r="B75" s="10" t="s">
        <v>257</v>
      </c>
      <c r="C75" s="3" t="s">
        <v>258</v>
      </c>
      <c r="D75" s="3">
        <v>1865.54</v>
      </c>
      <c r="E75" s="3">
        <v>0</v>
      </c>
      <c r="F75" s="3">
        <v>64172.130000000005</v>
      </c>
      <c r="G75" s="3">
        <v>0</v>
      </c>
      <c r="I75" s="29">
        <v>0</v>
      </c>
      <c r="J75" s="29">
        <v>0</v>
      </c>
      <c r="K75" s="31"/>
      <c r="L75" s="29"/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54150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3">
        <v>0</v>
      </c>
      <c r="BM75" s="3">
        <v>0</v>
      </c>
      <c r="BN75" s="3">
        <v>0</v>
      </c>
      <c r="BO75" s="3">
        <v>0</v>
      </c>
      <c r="BP75" s="3">
        <v>0</v>
      </c>
      <c r="BQ75" s="3">
        <v>0</v>
      </c>
      <c r="BR75" s="3">
        <v>0</v>
      </c>
      <c r="BS75" s="3">
        <v>0</v>
      </c>
      <c r="BT75" s="3">
        <v>0</v>
      </c>
      <c r="BU75" s="3">
        <v>0</v>
      </c>
      <c r="BV75" s="3">
        <v>0</v>
      </c>
      <c r="BW75" s="3">
        <v>0</v>
      </c>
      <c r="BX75" s="3">
        <v>0</v>
      </c>
      <c r="BY75" s="3">
        <v>0</v>
      </c>
      <c r="BZ75" s="3">
        <v>0</v>
      </c>
      <c r="CA75" s="3">
        <v>0</v>
      </c>
      <c r="CB75" s="3">
        <v>0</v>
      </c>
      <c r="CC75" s="3">
        <v>0</v>
      </c>
      <c r="CD75" s="3">
        <v>0</v>
      </c>
      <c r="CE75" s="3">
        <v>0</v>
      </c>
      <c r="CF75" s="3">
        <v>0</v>
      </c>
      <c r="CG75" s="29">
        <v>54150</v>
      </c>
      <c r="CI75" s="3">
        <v>327.26</v>
      </c>
      <c r="CJ75" s="3">
        <v>0</v>
      </c>
      <c r="CK75" s="3">
        <v>67375.23</v>
      </c>
      <c r="CL75" s="3">
        <v>67702.489999999991</v>
      </c>
      <c r="CN75" s="3">
        <v>0</v>
      </c>
      <c r="CO75" s="3">
        <v>0</v>
      </c>
      <c r="CP75" s="3">
        <v>0</v>
      </c>
      <c r="CR75" s="3">
        <v>67702.490000000005</v>
      </c>
      <c r="CS75" s="3">
        <f t="shared" si="16"/>
        <v>-13552.490000000005</v>
      </c>
      <c r="CT75" s="35">
        <f t="shared" si="17"/>
        <v>1.2502768236380426</v>
      </c>
      <c r="DB75" s="50">
        <v>66037.67</v>
      </c>
      <c r="DC75" s="3">
        <v>67702.490000000005</v>
      </c>
      <c r="DD75" s="3">
        <f t="shared" si="18"/>
        <v>1664.820000000007</v>
      </c>
    </row>
    <row r="76" spans="1:108" hidden="1" outlineLevel="1" x14ac:dyDescent="0.2">
      <c r="A76" s="3" t="s">
        <v>87</v>
      </c>
      <c r="B76" s="10" t="s">
        <v>259</v>
      </c>
      <c r="C76" s="3" t="s">
        <v>260</v>
      </c>
      <c r="D76" s="3">
        <v>1887.16</v>
      </c>
      <c r="E76" s="3">
        <v>0</v>
      </c>
      <c r="F76" s="3">
        <v>32661.95</v>
      </c>
      <c r="G76" s="3">
        <v>0</v>
      </c>
      <c r="I76" s="29">
        <v>0</v>
      </c>
      <c r="J76" s="29">
        <v>0</v>
      </c>
      <c r="K76" s="31"/>
      <c r="L76" s="29"/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35000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3">
        <v>0</v>
      </c>
      <c r="BM76" s="3">
        <v>0</v>
      </c>
      <c r="BN76" s="3">
        <v>0</v>
      </c>
      <c r="BO76" s="3">
        <v>0</v>
      </c>
      <c r="BP76" s="3">
        <v>0</v>
      </c>
      <c r="BQ76" s="3">
        <v>0</v>
      </c>
      <c r="BR76" s="3">
        <v>0</v>
      </c>
      <c r="BS76" s="3">
        <v>0</v>
      </c>
      <c r="BT76" s="3">
        <v>0</v>
      </c>
      <c r="BU76" s="3">
        <v>0</v>
      </c>
      <c r="BV76" s="3">
        <v>0</v>
      </c>
      <c r="BW76" s="3">
        <v>0</v>
      </c>
      <c r="BX76" s="3">
        <v>0</v>
      </c>
      <c r="BY76" s="3">
        <v>0</v>
      </c>
      <c r="BZ76" s="3">
        <v>0</v>
      </c>
      <c r="CA76" s="3">
        <v>0</v>
      </c>
      <c r="CB76" s="3">
        <v>0</v>
      </c>
      <c r="CC76" s="3">
        <v>0</v>
      </c>
      <c r="CD76" s="3">
        <v>0</v>
      </c>
      <c r="CE76" s="3">
        <v>0</v>
      </c>
      <c r="CF76" s="3">
        <v>0</v>
      </c>
      <c r="CG76" s="29">
        <v>35000</v>
      </c>
      <c r="CI76" s="3">
        <v>10521.01</v>
      </c>
      <c r="CJ76" s="3">
        <v>0</v>
      </c>
      <c r="CK76" s="3">
        <v>30370.2</v>
      </c>
      <c r="CL76" s="3">
        <v>40891.21</v>
      </c>
      <c r="CN76" s="3">
        <v>0</v>
      </c>
      <c r="CO76" s="3">
        <v>0</v>
      </c>
      <c r="CP76" s="3">
        <v>0</v>
      </c>
      <c r="CR76" s="3">
        <v>40891.21</v>
      </c>
      <c r="CS76" s="3">
        <f t="shared" si="16"/>
        <v>-5891.2099999999991</v>
      </c>
      <c r="CT76" s="35">
        <f t="shared" si="17"/>
        <v>1.1683202857142856</v>
      </c>
      <c r="DB76" s="50">
        <v>34549.11</v>
      </c>
      <c r="DC76" s="3">
        <v>40891.21</v>
      </c>
      <c r="DD76" s="3">
        <f t="shared" si="18"/>
        <v>6342.0999999999985</v>
      </c>
    </row>
    <row r="77" spans="1:108" hidden="1" outlineLevel="1" x14ac:dyDescent="0.2">
      <c r="A77" s="3" t="s">
        <v>88</v>
      </c>
      <c r="B77" s="10" t="s">
        <v>261</v>
      </c>
      <c r="C77" s="3" t="s">
        <v>262</v>
      </c>
      <c r="D77" s="3">
        <v>62399.090000000004</v>
      </c>
      <c r="E77" s="3">
        <v>0</v>
      </c>
      <c r="F77" s="3">
        <v>3831.25</v>
      </c>
      <c r="G77" s="3">
        <v>0</v>
      </c>
      <c r="I77" s="29">
        <v>0</v>
      </c>
      <c r="J77" s="29">
        <v>0</v>
      </c>
      <c r="K77" s="31"/>
      <c r="L77" s="29"/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55320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3">
        <v>0</v>
      </c>
      <c r="BM77" s="3">
        <v>0</v>
      </c>
      <c r="BN77" s="3">
        <v>0</v>
      </c>
      <c r="BO77" s="3">
        <v>0</v>
      </c>
      <c r="BP77" s="3">
        <v>0</v>
      </c>
      <c r="BQ77" s="3">
        <v>0</v>
      </c>
      <c r="BR77" s="3">
        <v>0</v>
      </c>
      <c r="BS77" s="3">
        <v>0</v>
      </c>
      <c r="BT77" s="3">
        <v>0</v>
      </c>
      <c r="BU77" s="3">
        <v>0</v>
      </c>
      <c r="BV77" s="3">
        <v>0</v>
      </c>
      <c r="BW77" s="3">
        <v>0</v>
      </c>
      <c r="BX77" s="3">
        <v>0</v>
      </c>
      <c r="BY77" s="3">
        <v>0</v>
      </c>
      <c r="BZ77" s="3">
        <v>0</v>
      </c>
      <c r="CA77" s="3">
        <v>0</v>
      </c>
      <c r="CB77" s="3">
        <v>0</v>
      </c>
      <c r="CC77" s="3">
        <v>0</v>
      </c>
      <c r="CD77" s="3">
        <v>0</v>
      </c>
      <c r="CE77" s="3">
        <v>0</v>
      </c>
      <c r="CF77" s="3">
        <v>0</v>
      </c>
      <c r="CG77" s="29">
        <v>55320</v>
      </c>
      <c r="CI77" s="3">
        <v>73790.259999999995</v>
      </c>
      <c r="CJ77" s="3">
        <v>0</v>
      </c>
      <c r="CK77" s="3">
        <v>1528.75</v>
      </c>
      <c r="CL77" s="3">
        <v>75319.009999999995</v>
      </c>
      <c r="CN77" s="3">
        <v>0</v>
      </c>
      <c r="CO77" s="3">
        <v>0</v>
      </c>
      <c r="CP77" s="3">
        <v>0</v>
      </c>
      <c r="CR77" s="3">
        <v>75319.009999999995</v>
      </c>
      <c r="CS77" s="3">
        <f t="shared" si="16"/>
        <v>-19999.009999999995</v>
      </c>
      <c r="CT77" s="35">
        <f t="shared" si="17"/>
        <v>1.361515003615329</v>
      </c>
      <c r="DB77" s="50">
        <v>66230.34</v>
      </c>
      <c r="DC77" s="3">
        <v>75319.009999999995</v>
      </c>
      <c r="DD77" s="3">
        <f t="shared" si="18"/>
        <v>9088.6699999999983</v>
      </c>
    </row>
    <row r="78" spans="1:108" hidden="1" outlineLevel="1" x14ac:dyDescent="0.2">
      <c r="A78" s="3" t="s">
        <v>89</v>
      </c>
      <c r="B78" s="10" t="s">
        <v>263</v>
      </c>
      <c r="C78" s="3" t="s">
        <v>264</v>
      </c>
      <c r="D78" s="3">
        <v>43350.020000000004</v>
      </c>
      <c r="E78" s="3">
        <v>0</v>
      </c>
      <c r="F78" s="3">
        <v>0</v>
      </c>
      <c r="G78" s="3">
        <v>0</v>
      </c>
      <c r="I78" s="29">
        <v>0</v>
      </c>
      <c r="J78" s="29">
        <v>0</v>
      </c>
      <c r="K78" s="31"/>
      <c r="L78" s="29"/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47000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3">
        <v>0</v>
      </c>
      <c r="BM78" s="3">
        <v>0</v>
      </c>
      <c r="BN78" s="3">
        <v>0</v>
      </c>
      <c r="BO78" s="3">
        <v>0</v>
      </c>
      <c r="BP78" s="3">
        <v>0</v>
      </c>
      <c r="BQ78" s="3">
        <v>0</v>
      </c>
      <c r="BR78" s="3">
        <v>0</v>
      </c>
      <c r="BS78" s="3">
        <v>0</v>
      </c>
      <c r="BT78" s="3">
        <v>0</v>
      </c>
      <c r="BU78" s="3">
        <v>0</v>
      </c>
      <c r="BV78" s="3">
        <v>0</v>
      </c>
      <c r="BW78" s="3">
        <v>0</v>
      </c>
      <c r="BX78" s="3">
        <v>0</v>
      </c>
      <c r="BY78" s="3">
        <v>0</v>
      </c>
      <c r="BZ78" s="3">
        <v>0</v>
      </c>
      <c r="CA78" s="3">
        <v>0</v>
      </c>
      <c r="CB78" s="3">
        <v>0</v>
      </c>
      <c r="CC78" s="3">
        <v>0</v>
      </c>
      <c r="CD78" s="3">
        <v>0</v>
      </c>
      <c r="CE78" s="3">
        <v>0</v>
      </c>
      <c r="CF78" s="3">
        <v>0</v>
      </c>
      <c r="CG78" s="29">
        <v>47000</v>
      </c>
      <c r="CI78" s="3">
        <v>39518.26</v>
      </c>
      <c r="CJ78" s="3">
        <v>0</v>
      </c>
      <c r="CK78" s="3">
        <v>0</v>
      </c>
      <c r="CL78" s="3">
        <v>39518.26</v>
      </c>
      <c r="CN78" s="3">
        <v>0</v>
      </c>
      <c r="CO78" s="3">
        <v>0</v>
      </c>
      <c r="CP78" s="3">
        <v>0</v>
      </c>
      <c r="CR78" s="3">
        <v>39518.26</v>
      </c>
      <c r="CS78" s="3">
        <f t="shared" si="16"/>
        <v>7481.739999999998</v>
      </c>
      <c r="CT78" s="35">
        <f t="shared" si="17"/>
        <v>0.84081404255319159</v>
      </c>
      <c r="DB78" s="50">
        <v>43350.020000000004</v>
      </c>
      <c r="DC78" s="3">
        <v>39518.26</v>
      </c>
      <c r="DD78" s="3">
        <f t="shared" si="18"/>
        <v>-3831.760000000002</v>
      </c>
    </row>
    <row r="79" spans="1:108" hidden="1" outlineLevel="1" x14ac:dyDescent="0.2">
      <c r="A79" s="3" t="s">
        <v>90</v>
      </c>
      <c r="B79" s="10" t="s">
        <v>265</v>
      </c>
      <c r="C79" s="3" t="s">
        <v>266</v>
      </c>
      <c r="D79" s="3">
        <v>0</v>
      </c>
      <c r="E79" s="3">
        <v>0</v>
      </c>
      <c r="F79" s="3">
        <v>8433</v>
      </c>
      <c r="G79" s="3">
        <v>0</v>
      </c>
      <c r="I79" s="29">
        <v>0</v>
      </c>
      <c r="J79" s="29">
        <v>0</v>
      </c>
      <c r="K79" s="31"/>
      <c r="L79" s="29"/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11500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3">
        <v>0</v>
      </c>
      <c r="BM79" s="3">
        <v>0</v>
      </c>
      <c r="BN79" s="3">
        <v>0</v>
      </c>
      <c r="BO79" s="3">
        <v>0</v>
      </c>
      <c r="BP79" s="3">
        <v>0</v>
      </c>
      <c r="BQ79" s="3">
        <v>0</v>
      </c>
      <c r="BR79" s="3">
        <v>0</v>
      </c>
      <c r="BS79" s="3">
        <v>0</v>
      </c>
      <c r="BT79" s="3">
        <v>0</v>
      </c>
      <c r="BU79" s="3">
        <v>0</v>
      </c>
      <c r="BV79" s="3">
        <v>0</v>
      </c>
      <c r="BW79" s="3">
        <v>0</v>
      </c>
      <c r="BX79" s="3">
        <v>0</v>
      </c>
      <c r="BY79" s="3">
        <v>0</v>
      </c>
      <c r="BZ79" s="3">
        <v>0</v>
      </c>
      <c r="CA79" s="3">
        <v>0</v>
      </c>
      <c r="CB79" s="3">
        <v>0</v>
      </c>
      <c r="CC79" s="3">
        <v>0</v>
      </c>
      <c r="CD79" s="3">
        <v>0</v>
      </c>
      <c r="CE79" s="3">
        <v>0</v>
      </c>
      <c r="CF79" s="3">
        <v>0</v>
      </c>
      <c r="CG79" s="29">
        <v>11500</v>
      </c>
      <c r="CI79" s="3">
        <v>0</v>
      </c>
      <c r="CJ79" s="3">
        <v>0</v>
      </c>
      <c r="CK79" s="3">
        <v>4205.5</v>
      </c>
      <c r="CL79" s="3">
        <v>4205.5</v>
      </c>
      <c r="CN79" s="3">
        <v>0</v>
      </c>
      <c r="CO79" s="3">
        <v>0</v>
      </c>
      <c r="CP79" s="3">
        <v>0</v>
      </c>
      <c r="CR79" s="3">
        <v>4205.5</v>
      </c>
      <c r="CS79" s="3">
        <f t="shared" si="16"/>
        <v>7294.5</v>
      </c>
      <c r="CT79" s="35">
        <f t="shared" si="17"/>
        <v>0.36569565217391303</v>
      </c>
      <c r="DB79" s="50">
        <v>8433</v>
      </c>
      <c r="DC79" s="3">
        <v>4205.5</v>
      </c>
      <c r="DD79" s="3">
        <f t="shared" si="18"/>
        <v>-4227.5</v>
      </c>
    </row>
    <row r="80" spans="1:108" hidden="1" outlineLevel="1" x14ac:dyDescent="0.2">
      <c r="A80" s="3" t="s">
        <v>91</v>
      </c>
      <c r="B80" s="10" t="s">
        <v>267</v>
      </c>
      <c r="C80" s="3" t="s">
        <v>268</v>
      </c>
      <c r="D80" s="3">
        <v>0</v>
      </c>
      <c r="E80" s="3">
        <v>0</v>
      </c>
      <c r="F80" s="3">
        <v>7504.59</v>
      </c>
      <c r="G80" s="3">
        <v>0</v>
      </c>
      <c r="I80" s="29">
        <v>0</v>
      </c>
      <c r="J80" s="29">
        <v>0</v>
      </c>
      <c r="K80" s="31"/>
      <c r="L80" s="29"/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11000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3">
        <v>0</v>
      </c>
      <c r="BM80" s="3">
        <v>0</v>
      </c>
      <c r="BN80" s="3">
        <v>0</v>
      </c>
      <c r="BO80" s="3">
        <v>0</v>
      </c>
      <c r="BP80" s="3">
        <v>0</v>
      </c>
      <c r="BQ80" s="3">
        <v>0</v>
      </c>
      <c r="BR80" s="3">
        <v>0</v>
      </c>
      <c r="BS80" s="3">
        <v>0</v>
      </c>
      <c r="BT80" s="3">
        <v>0</v>
      </c>
      <c r="BU80" s="3">
        <v>0</v>
      </c>
      <c r="BV80" s="3">
        <v>0</v>
      </c>
      <c r="BW80" s="3">
        <v>0</v>
      </c>
      <c r="BX80" s="3">
        <v>0</v>
      </c>
      <c r="BY80" s="3">
        <v>0</v>
      </c>
      <c r="BZ80" s="3">
        <v>0</v>
      </c>
      <c r="CA80" s="3">
        <v>0</v>
      </c>
      <c r="CB80" s="3">
        <v>0</v>
      </c>
      <c r="CC80" s="3">
        <v>0</v>
      </c>
      <c r="CD80" s="3">
        <v>0</v>
      </c>
      <c r="CE80" s="3">
        <v>0</v>
      </c>
      <c r="CF80" s="3">
        <v>0</v>
      </c>
      <c r="CG80" s="29">
        <v>11000</v>
      </c>
      <c r="CI80" s="3">
        <v>0</v>
      </c>
      <c r="CJ80" s="3">
        <v>0</v>
      </c>
      <c r="CK80" s="3">
        <v>6223.39</v>
      </c>
      <c r="CL80" s="3">
        <v>6223.39</v>
      </c>
      <c r="CN80" s="3">
        <v>0</v>
      </c>
      <c r="CO80" s="3">
        <v>0</v>
      </c>
      <c r="CP80" s="3">
        <v>0</v>
      </c>
      <c r="CR80" s="3">
        <v>6223.39</v>
      </c>
      <c r="CS80" s="3">
        <f t="shared" si="16"/>
        <v>4776.6099999999997</v>
      </c>
      <c r="CT80" s="35">
        <f t="shared" si="17"/>
        <v>0.56576272727272725</v>
      </c>
      <c r="DB80" s="50">
        <v>7504.59</v>
      </c>
      <c r="DC80" s="3">
        <v>6223.39</v>
      </c>
      <c r="DD80" s="3">
        <f t="shared" si="18"/>
        <v>-1281.1999999999998</v>
      </c>
    </row>
    <row r="81" spans="1:108" hidden="1" outlineLevel="1" x14ac:dyDescent="0.2">
      <c r="A81" s="3" t="s">
        <v>92</v>
      </c>
      <c r="B81" s="10" t="s">
        <v>269</v>
      </c>
      <c r="C81" s="3" t="s">
        <v>270</v>
      </c>
      <c r="D81" s="3">
        <v>24001.600000000002</v>
      </c>
      <c r="E81" s="3">
        <v>0</v>
      </c>
      <c r="F81" s="3">
        <v>611383.20000000007</v>
      </c>
      <c r="G81" s="3">
        <v>0</v>
      </c>
      <c r="I81" s="29">
        <v>0</v>
      </c>
      <c r="J81" s="29">
        <v>0</v>
      </c>
      <c r="K81" s="31"/>
      <c r="L81" s="29"/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622861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3">
        <v>0</v>
      </c>
      <c r="BM81" s="3">
        <v>0</v>
      </c>
      <c r="BN81" s="3">
        <v>0</v>
      </c>
      <c r="BO81" s="3">
        <v>0</v>
      </c>
      <c r="BP81" s="3">
        <v>0</v>
      </c>
      <c r="BQ81" s="3">
        <v>0</v>
      </c>
      <c r="BR81" s="3">
        <v>0</v>
      </c>
      <c r="BS81" s="3">
        <v>0</v>
      </c>
      <c r="BT81" s="3">
        <v>0</v>
      </c>
      <c r="BU81" s="3">
        <v>0</v>
      </c>
      <c r="BV81" s="3">
        <v>0</v>
      </c>
      <c r="BW81" s="3">
        <v>0</v>
      </c>
      <c r="BX81" s="3">
        <v>0</v>
      </c>
      <c r="BY81" s="3">
        <v>0</v>
      </c>
      <c r="BZ81" s="3">
        <v>0</v>
      </c>
      <c r="CA81" s="3">
        <v>0</v>
      </c>
      <c r="CB81" s="3">
        <v>0</v>
      </c>
      <c r="CC81" s="3">
        <v>0</v>
      </c>
      <c r="CD81" s="3">
        <v>0</v>
      </c>
      <c r="CE81" s="3">
        <v>0</v>
      </c>
      <c r="CF81" s="3">
        <v>0</v>
      </c>
      <c r="CG81" s="29">
        <v>622861</v>
      </c>
      <c r="CI81" s="3">
        <v>48653.96</v>
      </c>
      <c r="CJ81" s="3">
        <v>0</v>
      </c>
      <c r="CK81" s="3">
        <v>608441.43000000005</v>
      </c>
      <c r="CL81" s="3">
        <v>657095.39</v>
      </c>
      <c r="CN81" s="3">
        <v>0</v>
      </c>
      <c r="CO81" s="3">
        <v>0</v>
      </c>
      <c r="CP81" s="3">
        <v>0</v>
      </c>
      <c r="CR81" s="3">
        <v>657095.39</v>
      </c>
      <c r="CS81" s="3">
        <f t="shared" si="16"/>
        <v>-34234.390000000014</v>
      </c>
      <c r="CT81" s="35">
        <f t="shared" si="17"/>
        <v>1.0549631298154805</v>
      </c>
      <c r="DB81" s="50">
        <v>635384.80000000005</v>
      </c>
      <c r="DC81" s="3">
        <v>657095.39</v>
      </c>
      <c r="DD81" s="3">
        <f t="shared" si="18"/>
        <v>21710.589999999967</v>
      </c>
    </row>
    <row r="82" spans="1:108" hidden="1" outlineLevel="1" x14ac:dyDescent="0.2">
      <c r="A82" s="3" t="s">
        <v>93</v>
      </c>
      <c r="B82" s="10" t="s">
        <v>271</v>
      </c>
      <c r="C82" s="3" t="s">
        <v>272</v>
      </c>
      <c r="D82" s="3">
        <v>0</v>
      </c>
      <c r="E82" s="3">
        <v>0</v>
      </c>
      <c r="F82" s="3">
        <v>4136.8900000000003</v>
      </c>
      <c r="G82" s="3">
        <v>0</v>
      </c>
      <c r="I82" s="29">
        <v>0</v>
      </c>
      <c r="J82" s="29">
        <v>0</v>
      </c>
      <c r="K82" s="31"/>
      <c r="L82" s="29"/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6500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3">
        <v>0</v>
      </c>
      <c r="BM82" s="3">
        <v>0</v>
      </c>
      <c r="BN82" s="3">
        <v>0</v>
      </c>
      <c r="BO82" s="3">
        <v>0</v>
      </c>
      <c r="BP82" s="3">
        <v>0</v>
      </c>
      <c r="BQ82" s="3">
        <v>0</v>
      </c>
      <c r="BR82" s="3">
        <v>0</v>
      </c>
      <c r="BS82" s="3">
        <v>0</v>
      </c>
      <c r="BT82" s="3">
        <v>0</v>
      </c>
      <c r="BU82" s="3">
        <v>0</v>
      </c>
      <c r="BV82" s="3">
        <v>0</v>
      </c>
      <c r="BW82" s="3">
        <v>0</v>
      </c>
      <c r="BX82" s="3">
        <v>0</v>
      </c>
      <c r="BY82" s="3">
        <v>0</v>
      </c>
      <c r="BZ82" s="3">
        <v>0</v>
      </c>
      <c r="CA82" s="3">
        <v>0</v>
      </c>
      <c r="CB82" s="3">
        <v>0</v>
      </c>
      <c r="CC82" s="3">
        <v>0</v>
      </c>
      <c r="CD82" s="3">
        <v>0</v>
      </c>
      <c r="CE82" s="3">
        <v>0</v>
      </c>
      <c r="CF82" s="3">
        <v>0</v>
      </c>
      <c r="CG82" s="29">
        <v>6500</v>
      </c>
      <c r="CI82" s="3">
        <v>0</v>
      </c>
      <c r="CJ82" s="3">
        <v>0</v>
      </c>
      <c r="CK82" s="3">
        <v>6856.66</v>
      </c>
      <c r="CL82" s="3">
        <v>6856.66</v>
      </c>
      <c r="CN82" s="3">
        <v>0</v>
      </c>
      <c r="CO82" s="3">
        <v>0</v>
      </c>
      <c r="CP82" s="3">
        <v>0</v>
      </c>
      <c r="CR82" s="3">
        <v>6856.66</v>
      </c>
      <c r="CS82" s="3">
        <f t="shared" si="16"/>
        <v>-356.65999999999985</v>
      </c>
      <c r="CT82" s="35">
        <f t="shared" si="17"/>
        <v>1.0548707692307693</v>
      </c>
      <c r="DB82" s="50">
        <v>4136.8900000000003</v>
      </c>
      <c r="DC82" s="3">
        <v>6856.66</v>
      </c>
      <c r="DD82" s="3">
        <f t="shared" si="18"/>
        <v>2719.7699999999995</v>
      </c>
    </row>
    <row r="83" spans="1:108" hidden="1" outlineLevel="1" x14ac:dyDescent="0.2">
      <c r="A83" s="3" t="s">
        <v>94</v>
      </c>
      <c r="B83" s="10" t="s">
        <v>273</v>
      </c>
      <c r="C83" s="3" t="s">
        <v>274</v>
      </c>
      <c r="D83" s="3">
        <v>0</v>
      </c>
      <c r="E83" s="3">
        <v>0</v>
      </c>
      <c r="F83" s="3">
        <v>25142.02</v>
      </c>
      <c r="G83" s="3">
        <v>0</v>
      </c>
      <c r="I83" s="29">
        <v>0</v>
      </c>
      <c r="J83" s="29">
        <v>0</v>
      </c>
      <c r="K83" s="31"/>
      <c r="L83" s="29"/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27000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3">
        <v>0</v>
      </c>
      <c r="BM83" s="3">
        <v>0</v>
      </c>
      <c r="BN83" s="3">
        <v>0</v>
      </c>
      <c r="BO83" s="3">
        <v>0</v>
      </c>
      <c r="BP83" s="3">
        <v>0</v>
      </c>
      <c r="BQ83" s="3">
        <v>0</v>
      </c>
      <c r="BR83" s="3">
        <v>0</v>
      </c>
      <c r="BS83" s="3">
        <v>0</v>
      </c>
      <c r="BT83" s="3">
        <v>0</v>
      </c>
      <c r="BU83" s="3">
        <v>0</v>
      </c>
      <c r="BV83" s="3">
        <v>0</v>
      </c>
      <c r="BW83" s="3">
        <v>0</v>
      </c>
      <c r="BX83" s="3">
        <v>0</v>
      </c>
      <c r="BY83" s="3">
        <v>0</v>
      </c>
      <c r="BZ83" s="3">
        <v>0</v>
      </c>
      <c r="CA83" s="3">
        <v>0</v>
      </c>
      <c r="CB83" s="3">
        <v>0</v>
      </c>
      <c r="CC83" s="3">
        <v>0</v>
      </c>
      <c r="CD83" s="3">
        <v>0</v>
      </c>
      <c r="CE83" s="3">
        <v>0</v>
      </c>
      <c r="CF83" s="3">
        <v>0</v>
      </c>
      <c r="CG83" s="29">
        <v>27000</v>
      </c>
      <c r="CI83" s="3">
        <v>0</v>
      </c>
      <c r="CJ83" s="3">
        <v>0</v>
      </c>
      <c r="CK83" s="3">
        <v>34633.599999999999</v>
      </c>
      <c r="CL83" s="3">
        <v>34633.599999999999</v>
      </c>
      <c r="CN83" s="3">
        <v>0</v>
      </c>
      <c r="CO83" s="3">
        <v>0</v>
      </c>
      <c r="CP83" s="3">
        <v>0</v>
      </c>
      <c r="CR83" s="3">
        <v>34633.599999999999</v>
      </c>
      <c r="CS83" s="3">
        <f t="shared" si="16"/>
        <v>-7633.5999999999985</v>
      </c>
      <c r="CT83" s="35">
        <f t="shared" si="17"/>
        <v>1.2827259259259258</v>
      </c>
      <c r="DB83" s="50">
        <v>25142.02</v>
      </c>
      <c r="DC83" s="3">
        <v>34633.599999999999</v>
      </c>
      <c r="DD83" s="3">
        <f t="shared" si="18"/>
        <v>9491.5799999999981</v>
      </c>
    </row>
    <row r="84" spans="1:108" hidden="1" outlineLevel="1" x14ac:dyDescent="0.2">
      <c r="A84" s="3" t="s">
        <v>95</v>
      </c>
      <c r="B84" s="10" t="s">
        <v>275</v>
      </c>
      <c r="C84" s="3" t="s">
        <v>180</v>
      </c>
      <c r="D84" s="3">
        <v>518</v>
      </c>
      <c r="E84" s="3">
        <v>0</v>
      </c>
      <c r="F84" s="3">
        <v>644155.65</v>
      </c>
      <c r="G84" s="3">
        <v>0</v>
      </c>
      <c r="I84" s="29">
        <v>0</v>
      </c>
      <c r="J84" s="29">
        <v>0</v>
      </c>
      <c r="K84" s="31"/>
      <c r="L84" s="29"/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675994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3">
        <v>0</v>
      </c>
      <c r="BM84" s="3">
        <v>0</v>
      </c>
      <c r="BN84" s="3">
        <v>0</v>
      </c>
      <c r="BO84" s="3">
        <v>0</v>
      </c>
      <c r="BP84" s="3">
        <v>0</v>
      </c>
      <c r="BQ84" s="3">
        <v>0</v>
      </c>
      <c r="BR84" s="3">
        <v>0</v>
      </c>
      <c r="BS84" s="3">
        <v>0</v>
      </c>
      <c r="BT84" s="3">
        <v>0</v>
      </c>
      <c r="BU84" s="3">
        <v>0</v>
      </c>
      <c r="BV84" s="3">
        <v>0</v>
      </c>
      <c r="BW84" s="3">
        <v>0</v>
      </c>
      <c r="BX84" s="3">
        <v>0</v>
      </c>
      <c r="BY84" s="3">
        <v>0</v>
      </c>
      <c r="BZ84" s="3">
        <v>0</v>
      </c>
      <c r="CA84" s="3">
        <v>0</v>
      </c>
      <c r="CB84" s="3">
        <v>0</v>
      </c>
      <c r="CC84" s="3">
        <v>0</v>
      </c>
      <c r="CD84" s="3">
        <v>0</v>
      </c>
      <c r="CE84" s="3">
        <v>0</v>
      </c>
      <c r="CF84" s="3">
        <v>0</v>
      </c>
      <c r="CG84" s="29">
        <v>675994</v>
      </c>
      <c r="CI84" s="3">
        <v>2730.4500000000003</v>
      </c>
      <c r="CJ84" s="3">
        <v>0</v>
      </c>
      <c r="CK84" s="3">
        <v>640626.35</v>
      </c>
      <c r="CL84" s="3">
        <v>643356.79999999993</v>
      </c>
      <c r="CN84" s="3">
        <v>0</v>
      </c>
      <c r="CO84" s="3">
        <v>0</v>
      </c>
      <c r="CP84" s="3">
        <v>0</v>
      </c>
      <c r="CR84" s="3">
        <v>643356.80000000005</v>
      </c>
      <c r="CS84" s="3">
        <f t="shared" si="16"/>
        <v>32637.199999999953</v>
      </c>
      <c r="CT84" s="35">
        <f t="shared" si="17"/>
        <v>0.95171968981973221</v>
      </c>
      <c r="DB84" s="50">
        <v>644673.65</v>
      </c>
      <c r="DC84" s="3">
        <v>643356.80000000005</v>
      </c>
      <c r="DD84" s="3">
        <f t="shared" si="18"/>
        <v>-1316.8499999999767</v>
      </c>
    </row>
    <row r="85" spans="1:108" hidden="1" outlineLevel="1" x14ac:dyDescent="0.2">
      <c r="A85" s="3" t="s">
        <v>96</v>
      </c>
      <c r="B85" s="10" t="s">
        <v>276</v>
      </c>
      <c r="C85" s="3" t="s">
        <v>277</v>
      </c>
      <c r="D85" s="3">
        <v>0</v>
      </c>
      <c r="E85" s="3">
        <v>0</v>
      </c>
      <c r="F85" s="3">
        <v>2366.63</v>
      </c>
      <c r="G85" s="3">
        <v>0</v>
      </c>
      <c r="I85" s="29">
        <v>0</v>
      </c>
      <c r="J85" s="29">
        <v>0</v>
      </c>
      <c r="K85" s="31"/>
      <c r="L85" s="29"/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3250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3">
        <v>0</v>
      </c>
      <c r="BM85" s="3">
        <v>0</v>
      </c>
      <c r="BN85" s="3">
        <v>0</v>
      </c>
      <c r="BO85" s="3">
        <v>0</v>
      </c>
      <c r="BP85" s="3">
        <v>0</v>
      </c>
      <c r="BQ85" s="3">
        <v>0</v>
      </c>
      <c r="BR85" s="3">
        <v>0</v>
      </c>
      <c r="BS85" s="3">
        <v>0</v>
      </c>
      <c r="BT85" s="3">
        <v>0</v>
      </c>
      <c r="BU85" s="3">
        <v>0</v>
      </c>
      <c r="BV85" s="3">
        <v>0</v>
      </c>
      <c r="BW85" s="3">
        <v>0</v>
      </c>
      <c r="BX85" s="3">
        <v>0</v>
      </c>
      <c r="BY85" s="3">
        <v>0</v>
      </c>
      <c r="BZ85" s="3">
        <v>0</v>
      </c>
      <c r="CA85" s="3">
        <v>0</v>
      </c>
      <c r="CB85" s="3">
        <v>0</v>
      </c>
      <c r="CC85" s="3">
        <v>0</v>
      </c>
      <c r="CD85" s="3">
        <v>0</v>
      </c>
      <c r="CE85" s="3">
        <v>0</v>
      </c>
      <c r="CF85" s="3">
        <v>0</v>
      </c>
      <c r="CG85" s="29">
        <v>3250</v>
      </c>
      <c r="CI85" s="3">
        <v>0</v>
      </c>
      <c r="CJ85" s="3">
        <v>0</v>
      </c>
      <c r="CK85" s="3">
        <v>2086.5700000000002</v>
      </c>
      <c r="CL85" s="3">
        <v>2086.5700000000002</v>
      </c>
      <c r="CN85" s="3">
        <v>0</v>
      </c>
      <c r="CO85" s="3">
        <v>0</v>
      </c>
      <c r="CP85" s="3">
        <v>0</v>
      </c>
      <c r="CR85" s="3">
        <v>2086.5700000000002</v>
      </c>
      <c r="CS85" s="3">
        <f t="shared" si="16"/>
        <v>1163.4299999999998</v>
      </c>
      <c r="CT85" s="35">
        <f t="shared" si="17"/>
        <v>0.64202153846153853</v>
      </c>
      <c r="DB85" s="50">
        <v>2366.63</v>
      </c>
      <c r="DC85" s="3">
        <v>2086.5700000000002</v>
      </c>
      <c r="DD85" s="3">
        <f t="shared" si="18"/>
        <v>-280.05999999999995</v>
      </c>
    </row>
    <row r="86" spans="1:108" hidden="1" outlineLevel="1" x14ac:dyDescent="0.2">
      <c r="A86" s="3" t="s">
        <v>97</v>
      </c>
      <c r="B86" s="10" t="s">
        <v>278</v>
      </c>
      <c r="C86" s="3" t="s">
        <v>279</v>
      </c>
      <c r="D86" s="3">
        <v>0</v>
      </c>
      <c r="E86" s="3">
        <v>0</v>
      </c>
      <c r="F86" s="3">
        <v>22307.16</v>
      </c>
      <c r="G86" s="3">
        <v>0</v>
      </c>
      <c r="I86" s="29">
        <v>0</v>
      </c>
      <c r="J86" s="29">
        <v>0</v>
      </c>
      <c r="K86" s="31"/>
      <c r="L86" s="29"/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36000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3">
        <v>0</v>
      </c>
      <c r="BM86" s="3">
        <v>0</v>
      </c>
      <c r="BN86" s="3">
        <v>0</v>
      </c>
      <c r="BO86" s="3">
        <v>0</v>
      </c>
      <c r="BP86" s="3">
        <v>0</v>
      </c>
      <c r="BQ86" s="3">
        <v>0</v>
      </c>
      <c r="BR86" s="3">
        <v>0</v>
      </c>
      <c r="BS86" s="3">
        <v>0</v>
      </c>
      <c r="BT86" s="3">
        <v>0</v>
      </c>
      <c r="BU86" s="3">
        <v>0</v>
      </c>
      <c r="BV86" s="3">
        <v>0</v>
      </c>
      <c r="BW86" s="3">
        <v>0</v>
      </c>
      <c r="BX86" s="3">
        <v>0</v>
      </c>
      <c r="BY86" s="3">
        <v>0</v>
      </c>
      <c r="BZ86" s="3">
        <v>0</v>
      </c>
      <c r="CA86" s="3">
        <v>0</v>
      </c>
      <c r="CB86" s="3">
        <v>0</v>
      </c>
      <c r="CC86" s="3">
        <v>0</v>
      </c>
      <c r="CD86" s="3">
        <v>0</v>
      </c>
      <c r="CE86" s="3">
        <v>0</v>
      </c>
      <c r="CF86" s="3">
        <v>0</v>
      </c>
      <c r="CG86" s="29">
        <v>36000</v>
      </c>
      <c r="CI86" s="3">
        <v>0</v>
      </c>
      <c r="CJ86" s="3">
        <v>0</v>
      </c>
      <c r="CK86" s="3">
        <v>70017.56</v>
      </c>
      <c r="CL86" s="3">
        <v>70017.56</v>
      </c>
      <c r="CN86" s="3">
        <v>0</v>
      </c>
      <c r="CO86" s="3">
        <v>0</v>
      </c>
      <c r="CP86" s="3">
        <v>0</v>
      </c>
      <c r="CR86" s="3">
        <v>70017.56</v>
      </c>
      <c r="CS86" s="3">
        <f t="shared" si="16"/>
        <v>-34017.56</v>
      </c>
      <c r="CT86" s="35">
        <f t="shared" si="17"/>
        <v>1.9449322222222221</v>
      </c>
      <c r="DB86" s="50">
        <v>22307.16</v>
      </c>
      <c r="DC86" s="3">
        <v>70017.56</v>
      </c>
      <c r="DD86" s="3">
        <f t="shared" si="18"/>
        <v>47710.399999999994</v>
      </c>
    </row>
    <row r="87" spans="1:108" hidden="1" outlineLevel="1" x14ac:dyDescent="0.2">
      <c r="A87" s="3" t="s">
        <v>98</v>
      </c>
      <c r="B87" s="10" t="s">
        <v>280</v>
      </c>
      <c r="C87" s="3" t="s">
        <v>281</v>
      </c>
      <c r="D87" s="3">
        <v>0</v>
      </c>
      <c r="E87" s="3">
        <v>0</v>
      </c>
      <c r="F87" s="3">
        <v>47115</v>
      </c>
      <c r="G87" s="3">
        <v>0</v>
      </c>
      <c r="I87" s="29">
        <v>0</v>
      </c>
      <c r="J87" s="29">
        <v>0</v>
      </c>
      <c r="K87" s="31"/>
      <c r="L87" s="29"/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36500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3">
        <v>0</v>
      </c>
      <c r="BM87" s="3">
        <v>0</v>
      </c>
      <c r="BN87" s="3">
        <v>0</v>
      </c>
      <c r="BO87" s="3">
        <v>0</v>
      </c>
      <c r="BP87" s="3">
        <v>0</v>
      </c>
      <c r="BQ87" s="3">
        <v>0</v>
      </c>
      <c r="BR87" s="3">
        <v>0</v>
      </c>
      <c r="BS87" s="3">
        <v>0</v>
      </c>
      <c r="BT87" s="3">
        <v>0</v>
      </c>
      <c r="BU87" s="3">
        <v>0</v>
      </c>
      <c r="BV87" s="3">
        <v>0</v>
      </c>
      <c r="BW87" s="3">
        <v>0</v>
      </c>
      <c r="BX87" s="3">
        <v>0</v>
      </c>
      <c r="BY87" s="3">
        <v>0</v>
      </c>
      <c r="BZ87" s="3">
        <v>0</v>
      </c>
      <c r="CA87" s="3">
        <v>0</v>
      </c>
      <c r="CB87" s="3">
        <v>0</v>
      </c>
      <c r="CC87" s="3">
        <v>0</v>
      </c>
      <c r="CD87" s="3">
        <v>0</v>
      </c>
      <c r="CE87" s="3">
        <v>0</v>
      </c>
      <c r="CF87" s="3">
        <v>0</v>
      </c>
      <c r="CG87" s="29">
        <v>36500</v>
      </c>
      <c r="CI87" s="3">
        <v>0</v>
      </c>
      <c r="CJ87" s="3">
        <v>0</v>
      </c>
      <c r="CK87" s="3">
        <v>37707.61</v>
      </c>
      <c r="CL87" s="3">
        <v>37707.61</v>
      </c>
      <c r="CN87" s="3">
        <v>0</v>
      </c>
      <c r="CO87" s="3">
        <v>0</v>
      </c>
      <c r="CP87" s="3">
        <v>0</v>
      </c>
      <c r="CR87" s="3">
        <v>37707.61</v>
      </c>
      <c r="CS87" s="3">
        <f t="shared" si="16"/>
        <v>-1207.6100000000006</v>
      </c>
      <c r="CT87" s="35">
        <f t="shared" si="17"/>
        <v>1.0330852054794522</v>
      </c>
      <c r="DB87" s="50">
        <v>47115</v>
      </c>
      <c r="DC87" s="3">
        <v>37707.61</v>
      </c>
      <c r="DD87" s="3">
        <f t="shared" si="18"/>
        <v>-9407.39</v>
      </c>
    </row>
    <row r="88" spans="1:108" hidden="1" outlineLevel="1" x14ac:dyDescent="0.2">
      <c r="A88" s="3" t="s">
        <v>99</v>
      </c>
      <c r="B88" s="10" t="s">
        <v>282</v>
      </c>
      <c r="C88" s="3" t="s">
        <v>283</v>
      </c>
      <c r="D88" s="3">
        <v>0</v>
      </c>
      <c r="E88" s="3">
        <v>0</v>
      </c>
      <c r="F88" s="3">
        <v>208622.09</v>
      </c>
      <c r="G88" s="3">
        <v>0</v>
      </c>
      <c r="I88" s="29">
        <v>0</v>
      </c>
      <c r="J88" s="29">
        <v>0</v>
      </c>
      <c r="K88" s="31"/>
      <c r="L88" s="29"/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150000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3">
        <v>0</v>
      </c>
      <c r="BM88" s="3">
        <v>0</v>
      </c>
      <c r="BN88" s="3">
        <v>0</v>
      </c>
      <c r="BO88" s="3">
        <v>0</v>
      </c>
      <c r="BP88" s="3">
        <v>0</v>
      </c>
      <c r="BQ88" s="3">
        <v>0</v>
      </c>
      <c r="BR88" s="3">
        <v>0</v>
      </c>
      <c r="BS88" s="3">
        <v>0</v>
      </c>
      <c r="BT88" s="3">
        <v>0</v>
      </c>
      <c r="BU88" s="3">
        <v>0</v>
      </c>
      <c r="BV88" s="3">
        <v>0</v>
      </c>
      <c r="BW88" s="3">
        <v>0</v>
      </c>
      <c r="BX88" s="3">
        <v>0</v>
      </c>
      <c r="BY88" s="3">
        <v>0</v>
      </c>
      <c r="BZ88" s="3">
        <v>0</v>
      </c>
      <c r="CA88" s="3">
        <v>0</v>
      </c>
      <c r="CB88" s="3">
        <v>0</v>
      </c>
      <c r="CC88" s="3">
        <v>0</v>
      </c>
      <c r="CD88" s="3">
        <v>0</v>
      </c>
      <c r="CE88" s="3">
        <v>0</v>
      </c>
      <c r="CF88" s="3">
        <v>0</v>
      </c>
      <c r="CG88" s="29">
        <v>150000</v>
      </c>
      <c r="CI88" s="3">
        <v>0</v>
      </c>
      <c r="CJ88" s="3">
        <v>0</v>
      </c>
      <c r="CK88" s="3">
        <v>219400.12</v>
      </c>
      <c r="CL88" s="3">
        <v>219400.12</v>
      </c>
      <c r="CN88" s="3">
        <v>0</v>
      </c>
      <c r="CO88" s="3">
        <v>0</v>
      </c>
      <c r="CP88" s="3">
        <v>0</v>
      </c>
      <c r="CR88" s="3">
        <v>219400.12</v>
      </c>
      <c r="CS88" s="3">
        <f t="shared" si="16"/>
        <v>-69400.12</v>
      </c>
      <c r="CT88" s="35">
        <f t="shared" si="17"/>
        <v>1.4626674666666666</v>
      </c>
      <c r="DB88" s="50">
        <v>208622.09</v>
      </c>
      <c r="DC88" s="3">
        <v>219400.12</v>
      </c>
      <c r="DD88" s="3">
        <f t="shared" si="18"/>
        <v>10778.029999999999</v>
      </c>
    </row>
    <row r="89" spans="1:108" hidden="1" outlineLevel="1" x14ac:dyDescent="0.2">
      <c r="A89" s="3" t="s">
        <v>100</v>
      </c>
      <c r="B89" s="10" t="s">
        <v>284</v>
      </c>
      <c r="C89" s="3" t="s">
        <v>285</v>
      </c>
      <c r="D89" s="3">
        <v>7804.99</v>
      </c>
      <c r="E89" s="3">
        <v>0</v>
      </c>
      <c r="F89" s="3">
        <v>68951.81</v>
      </c>
      <c r="G89" s="3">
        <v>0</v>
      </c>
      <c r="I89" s="29">
        <v>0</v>
      </c>
      <c r="J89" s="29">
        <v>0</v>
      </c>
      <c r="K89" s="31"/>
      <c r="L89" s="29"/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66900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3">
        <v>0</v>
      </c>
      <c r="BM89" s="3">
        <v>0</v>
      </c>
      <c r="BN89" s="3">
        <v>0</v>
      </c>
      <c r="BO89" s="3">
        <v>0</v>
      </c>
      <c r="BP89" s="3">
        <v>0</v>
      </c>
      <c r="BQ89" s="3">
        <v>0</v>
      </c>
      <c r="BR89" s="3">
        <v>0</v>
      </c>
      <c r="BS89" s="3">
        <v>0</v>
      </c>
      <c r="BT89" s="3">
        <v>0</v>
      </c>
      <c r="BU89" s="3">
        <v>0</v>
      </c>
      <c r="BV89" s="3">
        <v>0</v>
      </c>
      <c r="BW89" s="3">
        <v>0</v>
      </c>
      <c r="BX89" s="3">
        <v>0</v>
      </c>
      <c r="BY89" s="3">
        <v>0</v>
      </c>
      <c r="BZ89" s="3">
        <v>0</v>
      </c>
      <c r="CA89" s="3">
        <v>0</v>
      </c>
      <c r="CB89" s="3">
        <v>0</v>
      </c>
      <c r="CC89" s="3">
        <v>0</v>
      </c>
      <c r="CD89" s="3">
        <v>0</v>
      </c>
      <c r="CE89" s="3">
        <v>0</v>
      </c>
      <c r="CF89" s="3">
        <v>0</v>
      </c>
      <c r="CG89" s="29">
        <v>66900</v>
      </c>
      <c r="CI89" s="3">
        <v>6584.97</v>
      </c>
      <c r="CJ89" s="3">
        <v>0</v>
      </c>
      <c r="CK89" s="3">
        <v>80063.710000000006</v>
      </c>
      <c r="CL89" s="3">
        <v>86648.680000000008</v>
      </c>
      <c r="CN89" s="3">
        <v>0</v>
      </c>
      <c r="CO89" s="3">
        <v>0</v>
      </c>
      <c r="CP89" s="3">
        <v>0</v>
      </c>
      <c r="CR89" s="3">
        <v>86648.680000000008</v>
      </c>
      <c r="CS89" s="3">
        <f t="shared" si="16"/>
        <v>-19748.680000000008</v>
      </c>
      <c r="CT89" s="35">
        <f t="shared" si="17"/>
        <v>1.2951970104633783</v>
      </c>
      <c r="DB89" s="50">
        <v>76756.800000000003</v>
      </c>
      <c r="DC89" s="3">
        <v>86648.680000000008</v>
      </c>
      <c r="DD89" s="3">
        <f t="shared" si="18"/>
        <v>9891.8800000000047</v>
      </c>
    </row>
    <row r="90" spans="1:108" hidden="1" outlineLevel="1" x14ac:dyDescent="0.2">
      <c r="A90" s="3" t="s">
        <v>286</v>
      </c>
      <c r="B90" s="10" t="s">
        <v>287</v>
      </c>
      <c r="C90" s="3" t="s">
        <v>288</v>
      </c>
      <c r="D90" s="3">
        <v>0</v>
      </c>
      <c r="E90" s="3">
        <v>0</v>
      </c>
      <c r="F90" s="3">
        <v>0</v>
      </c>
      <c r="G90" s="3">
        <v>0</v>
      </c>
      <c r="I90" s="29">
        <v>0</v>
      </c>
      <c r="J90" s="29">
        <v>0</v>
      </c>
      <c r="K90" s="31"/>
      <c r="L90" s="29"/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3">
        <v>0</v>
      </c>
      <c r="BM90" s="3">
        <v>0</v>
      </c>
      <c r="BN90" s="3">
        <v>0</v>
      </c>
      <c r="BO90" s="3">
        <v>0</v>
      </c>
      <c r="BP90" s="3">
        <v>0</v>
      </c>
      <c r="BQ90" s="3">
        <v>0</v>
      </c>
      <c r="BR90" s="3">
        <v>0</v>
      </c>
      <c r="BS90" s="3">
        <v>0</v>
      </c>
      <c r="BT90" s="3">
        <v>0</v>
      </c>
      <c r="BU90" s="3">
        <v>0</v>
      </c>
      <c r="BV90" s="3">
        <v>0</v>
      </c>
      <c r="BW90" s="3">
        <v>0</v>
      </c>
      <c r="BX90" s="3">
        <v>0</v>
      </c>
      <c r="BY90" s="3">
        <v>0</v>
      </c>
      <c r="BZ90" s="3">
        <v>0</v>
      </c>
      <c r="CA90" s="3">
        <v>0</v>
      </c>
      <c r="CB90" s="3">
        <v>0</v>
      </c>
      <c r="CC90" s="3">
        <v>0</v>
      </c>
      <c r="CD90" s="3">
        <v>0</v>
      </c>
      <c r="CE90" s="3">
        <v>0</v>
      </c>
      <c r="CF90" s="3">
        <v>0</v>
      </c>
      <c r="CG90" s="29">
        <v>0</v>
      </c>
      <c r="CI90" s="3">
        <v>0</v>
      </c>
      <c r="CJ90" s="3">
        <v>0</v>
      </c>
      <c r="CK90" s="3">
        <v>0</v>
      </c>
      <c r="CL90" s="3">
        <v>0</v>
      </c>
      <c r="CN90" s="3">
        <v>0</v>
      </c>
      <c r="CO90" s="3">
        <v>0</v>
      </c>
      <c r="CP90" s="3">
        <v>0</v>
      </c>
      <c r="CR90" s="3">
        <v>0</v>
      </c>
      <c r="CS90" s="3">
        <f t="shared" si="16"/>
        <v>0</v>
      </c>
      <c r="CT90" s="35" t="str">
        <f t="shared" si="17"/>
        <v>n/a</v>
      </c>
      <c r="DB90" s="50">
        <v>0</v>
      </c>
      <c r="DC90" s="3">
        <v>0</v>
      </c>
      <c r="DD90" s="3">
        <f t="shared" si="18"/>
        <v>0</v>
      </c>
    </row>
    <row r="91" spans="1:108" hidden="1" outlineLevel="1" x14ac:dyDescent="0.2">
      <c r="A91" s="3" t="s">
        <v>289</v>
      </c>
      <c r="B91" s="10" t="s">
        <v>290</v>
      </c>
      <c r="C91" s="3" t="s">
        <v>291</v>
      </c>
      <c r="D91" s="3">
        <v>0</v>
      </c>
      <c r="E91" s="3">
        <v>0</v>
      </c>
      <c r="F91" s="3">
        <v>0</v>
      </c>
      <c r="G91" s="3">
        <v>0</v>
      </c>
      <c r="I91" s="29">
        <v>0</v>
      </c>
      <c r="J91" s="29">
        <v>0</v>
      </c>
      <c r="K91" s="31"/>
      <c r="L91" s="29"/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3">
        <v>0</v>
      </c>
      <c r="BM91" s="3">
        <v>0</v>
      </c>
      <c r="BN91" s="3">
        <v>0</v>
      </c>
      <c r="BO91" s="3">
        <v>0</v>
      </c>
      <c r="BP91" s="3">
        <v>0</v>
      </c>
      <c r="BQ91" s="3">
        <v>0</v>
      </c>
      <c r="BR91" s="3">
        <v>0</v>
      </c>
      <c r="BS91" s="3">
        <v>0</v>
      </c>
      <c r="BT91" s="3">
        <v>0</v>
      </c>
      <c r="BU91" s="3">
        <v>0</v>
      </c>
      <c r="BV91" s="3">
        <v>0</v>
      </c>
      <c r="BW91" s="3">
        <v>0</v>
      </c>
      <c r="BX91" s="3">
        <v>0</v>
      </c>
      <c r="BY91" s="3">
        <v>0</v>
      </c>
      <c r="BZ91" s="3">
        <v>0</v>
      </c>
      <c r="CA91" s="3">
        <v>0</v>
      </c>
      <c r="CB91" s="3">
        <v>0</v>
      </c>
      <c r="CC91" s="3">
        <v>0</v>
      </c>
      <c r="CD91" s="3">
        <v>0</v>
      </c>
      <c r="CE91" s="3">
        <v>0</v>
      </c>
      <c r="CF91" s="3">
        <v>0</v>
      </c>
      <c r="CG91" s="29">
        <v>0</v>
      </c>
      <c r="CI91" s="3">
        <v>0</v>
      </c>
      <c r="CJ91" s="3">
        <v>0</v>
      </c>
      <c r="CK91" s="3">
        <v>0</v>
      </c>
      <c r="CL91" s="3">
        <v>0</v>
      </c>
      <c r="CN91" s="3">
        <v>0</v>
      </c>
      <c r="CO91" s="3">
        <v>0</v>
      </c>
      <c r="CP91" s="3">
        <v>0</v>
      </c>
      <c r="CR91" s="3">
        <v>0</v>
      </c>
      <c r="CS91" s="3">
        <f t="shared" si="16"/>
        <v>0</v>
      </c>
      <c r="CT91" s="35" t="str">
        <f t="shared" si="17"/>
        <v>n/a</v>
      </c>
      <c r="DB91" s="50">
        <v>0</v>
      </c>
      <c r="DC91" s="3">
        <v>0</v>
      </c>
      <c r="DD91" s="3">
        <f t="shared" si="18"/>
        <v>0</v>
      </c>
    </row>
    <row r="92" spans="1:108" hidden="1" outlineLevel="1" x14ac:dyDescent="0.2">
      <c r="A92" s="3" t="s">
        <v>292</v>
      </c>
      <c r="B92" s="10" t="s">
        <v>293</v>
      </c>
      <c r="C92" s="3" t="s">
        <v>294</v>
      </c>
      <c r="D92" s="3">
        <v>0</v>
      </c>
      <c r="E92" s="3">
        <v>0</v>
      </c>
      <c r="F92" s="3">
        <v>0</v>
      </c>
      <c r="G92" s="3">
        <v>0</v>
      </c>
      <c r="I92" s="29">
        <v>0</v>
      </c>
      <c r="J92" s="29">
        <v>0</v>
      </c>
      <c r="K92" s="31"/>
      <c r="L92" s="29"/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3">
        <v>0</v>
      </c>
      <c r="BM92" s="3">
        <v>0</v>
      </c>
      <c r="BN92" s="3">
        <v>0</v>
      </c>
      <c r="BO92" s="3">
        <v>0</v>
      </c>
      <c r="BP92" s="3">
        <v>0</v>
      </c>
      <c r="BQ92" s="3">
        <v>0</v>
      </c>
      <c r="BR92" s="3">
        <v>0</v>
      </c>
      <c r="BS92" s="3">
        <v>0</v>
      </c>
      <c r="BT92" s="3">
        <v>0</v>
      </c>
      <c r="BU92" s="3">
        <v>0</v>
      </c>
      <c r="BV92" s="3">
        <v>0</v>
      </c>
      <c r="BW92" s="3">
        <v>0</v>
      </c>
      <c r="BX92" s="3">
        <v>0</v>
      </c>
      <c r="BY92" s="3">
        <v>0</v>
      </c>
      <c r="BZ92" s="3">
        <v>0</v>
      </c>
      <c r="CA92" s="3">
        <v>0</v>
      </c>
      <c r="CB92" s="3">
        <v>0</v>
      </c>
      <c r="CC92" s="3">
        <v>0</v>
      </c>
      <c r="CD92" s="3">
        <v>0</v>
      </c>
      <c r="CE92" s="3">
        <v>0</v>
      </c>
      <c r="CF92" s="3">
        <v>0</v>
      </c>
      <c r="CG92" s="29">
        <v>0</v>
      </c>
      <c r="CI92" s="3">
        <v>0</v>
      </c>
      <c r="CJ92" s="3">
        <v>0</v>
      </c>
      <c r="CK92" s="3">
        <v>0</v>
      </c>
      <c r="CL92" s="3">
        <v>0</v>
      </c>
      <c r="CN92" s="3">
        <v>0</v>
      </c>
      <c r="CO92" s="3">
        <v>0</v>
      </c>
      <c r="CP92" s="3">
        <v>0</v>
      </c>
      <c r="CR92" s="3">
        <v>0</v>
      </c>
      <c r="CS92" s="3">
        <f t="shared" si="16"/>
        <v>0</v>
      </c>
      <c r="CT92" s="35" t="str">
        <f t="shared" si="17"/>
        <v>n/a</v>
      </c>
      <c r="DB92" s="50">
        <v>0</v>
      </c>
      <c r="DC92" s="3">
        <v>0</v>
      </c>
      <c r="DD92" s="3">
        <f t="shared" si="18"/>
        <v>0</v>
      </c>
    </row>
    <row r="93" spans="1:108" hidden="1" outlineLevel="1" x14ac:dyDescent="0.2">
      <c r="A93" s="3" t="s">
        <v>101</v>
      </c>
      <c r="B93" s="10" t="s">
        <v>295</v>
      </c>
      <c r="C93" s="3" t="s">
        <v>296</v>
      </c>
      <c r="D93" s="3">
        <v>0</v>
      </c>
      <c r="E93" s="3">
        <v>0</v>
      </c>
      <c r="F93" s="3">
        <v>13330.03</v>
      </c>
      <c r="G93" s="3">
        <v>0</v>
      </c>
      <c r="I93" s="29">
        <v>0</v>
      </c>
      <c r="J93" s="29">
        <v>0</v>
      </c>
      <c r="K93" s="31"/>
      <c r="L93" s="29"/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10100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3">
        <v>0</v>
      </c>
      <c r="BM93" s="3">
        <v>0</v>
      </c>
      <c r="BN93" s="3">
        <v>0</v>
      </c>
      <c r="BO93" s="3">
        <v>0</v>
      </c>
      <c r="BP93" s="3">
        <v>0</v>
      </c>
      <c r="BQ93" s="3">
        <v>0</v>
      </c>
      <c r="BR93" s="3">
        <v>0</v>
      </c>
      <c r="BS93" s="3">
        <v>0</v>
      </c>
      <c r="BT93" s="3">
        <v>0</v>
      </c>
      <c r="BU93" s="3">
        <v>0</v>
      </c>
      <c r="BV93" s="3">
        <v>0</v>
      </c>
      <c r="BW93" s="3">
        <v>0</v>
      </c>
      <c r="BX93" s="3">
        <v>0</v>
      </c>
      <c r="BY93" s="3">
        <v>0</v>
      </c>
      <c r="BZ93" s="3">
        <v>0</v>
      </c>
      <c r="CA93" s="3">
        <v>0</v>
      </c>
      <c r="CB93" s="3">
        <v>0</v>
      </c>
      <c r="CC93" s="3">
        <v>0</v>
      </c>
      <c r="CD93" s="3">
        <v>0</v>
      </c>
      <c r="CE93" s="3">
        <v>0</v>
      </c>
      <c r="CF93" s="3">
        <v>0</v>
      </c>
      <c r="CG93" s="29">
        <v>10100</v>
      </c>
      <c r="CI93" s="3">
        <v>0</v>
      </c>
      <c r="CJ93" s="3">
        <v>0</v>
      </c>
      <c r="CK93" s="3">
        <v>13564.44</v>
      </c>
      <c r="CL93" s="3">
        <v>13564.44</v>
      </c>
      <c r="CN93" s="3">
        <v>0</v>
      </c>
      <c r="CO93" s="3">
        <v>0</v>
      </c>
      <c r="CP93" s="3">
        <v>0</v>
      </c>
      <c r="CR93" s="3">
        <v>13564.44</v>
      </c>
      <c r="CS93" s="3">
        <f t="shared" si="16"/>
        <v>-3464.4400000000005</v>
      </c>
      <c r="CT93" s="35">
        <f t="shared" si="17"/>
        <v>1.3430138613861387</v>
      </c>
      <c r="DB93" s="50">
        <v>13330.03</v>
      </c>
      <c r="DC93" s="3">
        <v>13564.44</v>
      </c>
      <c r="DD93" s="3">
        <f t="shared" si="18"/>
        <v>234.40999999999985</v>
      </c>
    </row>
    <row r="94" spans="1:108" hidden="1" outlineLevel="1" x14ac:dyDescent="0.2">
      <c r="A94" s="3" t="s">
        <v>102</v>
      </c>
      <c r="B94" s="10" t="s">
        <v>297</v>
      </c>
      <c r="C94" s="3" t="s">
        <v>298</v>
      </c>
      <c r="D94" s="3">
        <v>0</v>
      </c>
      <c r="E94" s="3">
        <v>1030.3700000000001</v>
      </c>
      <c r="F94" s="3">
        <v>9879.92</v>
      </c>
      <c r="G94" s="3">
        <v>0</v>
      </c>
      <c r="I94" s="29">
        <v>0</v>
      </c>
      <c r="J94" s="29">
        <v>0</v>
      </c>
      <c r="K94" s="31"/>
      <c r="L94" s="29"/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6720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3">
        <v>0</v>
      </c>
      <c r="BM94" s="3">
        <v>0</v>
      </c>
      <c r="BN94" s="3">
        <v>0</v>
      </c>
      <c r="BO94" s="3">
        <v>0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3">
        <v>0</v>
      </c>
      <c r="CF94" s="3">
        <v>0</v>
      </c>
      <c r="CG94" s="29">
        <v>6720</v>
      </c>
      <c r="CI94" s="3">
        <v>0</v>
      </c>
      <c r="CJ94" s="3">
        <v>880.85</v>
      </c>
      <c r="CK94" s="3">
        <v>9861.7000000000007</v>
      </c>
      <c r="CL94" s="3">
        <v>10742.550000000001</v>
      </c>
      <c r="CN94" s="3">
        <v>0</v>
      </c>
      <c r="CO94" s="3">
        <v>0</v>
      </c>
      <c r="CP94" s="3">
        <v>0</v>
      </c>
      <c r="CR94" s="3">
        <v>10742.550000000001</v>
      </c>
      <c r="CS94" s="3">
        <f t="shared" si="16"/>
        <v>-4022.5500000000011</v>
      </c>
      <c r="CT94" s="35">
        <f t="shared" si="17"/>
        <v>1.5985937500000003</v>
      </c>
      <c r="DB94" s="50">
        <v>10910.29</v>
      </c>
      <c r="DC94" s="3">
        <v>10742.550000000001</v>
      </c>
      <c r="DD94" s="3">
        <f t="shared" si="18"/>
        <v>-167.73999999999978</v>
      </c>
    </row>
    <row r="95" spans="1:108" hidden="1" outlineLevel="1" x14ac:dyDescent="0.2">
      <c r="A95" s="3" t="s">
        <v>299</v>
      </c>
      <c r="B95" s="10" t="s">
        <v>300</v>
      </c>
      <c r="C95" s="3" t="s">
        <v>301</v>
      </c>
      <c r="D95" s="3">
        <v>0</v>
      </c>
      <c r="E95" s="3">
        <v>0</v>
      </c>
      <c r="F95" s="3">
        <v>0</v>
      </c>
      <c r="G95" s="3">
        <v>0</v>
      </c>
      <c r="I95" s="29">
        <v>0</v>
      </c>
      <c r="J95" s="29">
        <v>0</v>
      </c>
      <c r="K95" s="31"/>
      <c r="L95" s="29"/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3">
        <v>0</v>
      </c>
      <c r="BM95" s="3">
        <v>0</v>
      </c>
      <c r="BN95" s="3">
        <v>0</v>
      </c>
      <c r="BO95" s="3">
        <v>0</v>
      </c>
      <c r="BP95" s="3">
        <v>0</v>
      </c>
      <c r="BQ95" s="3">
        <v>0</v>
      </c>
      <c r="BR95" s="3">
        <v>0</v>
      </c>
      <c r="BS95" s="3">
        <v>0</v>
      </c>
      <c r="BT95" s="3">
        <v>0</v>
      </c>
      <c r="BU95" s="3">
        <v>0</v>
      </c>
      <c r="BV95" s="3">
        <v>0</v>
      </c>
      <c r="BW95" s="3">
        <v>0</v>
      </c>
      <c r="BX95" s="3">
        <v>0</v>
      </c>
      <c r="BY95" s="3">
        <v>0</v>
      </c>
      <c r="BZ95" s="3">
        <v>0</v>
      </c>
      <c r="CA95" s="3">
        <v>0</v>
      </c>
      <c r="CB95" s="3">
        <v>0</v>
      </c>
      <c r="CC95" s="3">
        <v>0</v>
      </c>
      <c r="CD95" s="3">
        <v>0</v>
      </c>
      <c r="CE95" s="3">
        <v>0</v>
      </c>
      <c r="CF95" s="3">
        <v>0</v>
      </c>
      <c r="CG95" s="29">
        <v>0</v>
      </c>
      <c r="CI95" s="3">
        <v>0</v>
      </c>
      <c r="CJ95" s="3">
        <v>0</v>
      </c>
      <c r="CK95" s="3">
        <v>0</v>
      </c>
      <c r="CL95" s="3">
        <v>0</v>
      </c>
      <c r="CN95" s="3">
        <v>0</v>
      </c>
      <c r="CO95" s="3">
        <v>0</v>
      </c>
      <c r="CP95" s="3">
        <v>0</v>
      </c>
      <c r="CR95" s="3">
        <v>0</v>
      </c>
      <c r="CS95" s="3">
        <f t="shared" si="16"/>
        <v>0</v>
      </c>
      <c r="CT95" s="35" t="str">
        <f t="shared" si="17"/>
        <v>n/a</v>
      </c>
      <c r="DB95" s="50">
        <v>0</v>
      </c>
      <c r="DC95" s="3">
        <v>0</v>
      </c>
      <c r="DD95" s="3">
        <f t="shared" si="18"/>
        <v>0</v>
      </c>
    </row>
    <row r="96" spans="1:108" hidden="1" outlineLevel="1" x14ac:dyDescent="0.2">
      <c r="A96" s="3" t="s">
        <v>103</v>
      </c>
      <c r="B96" s="10" t="s">
        <v>302</v>
      </c>
      <c r="C96" s="3" t="s">
        <v>303</v>
      </c>
      <c r="D96" s="3">
        <v>0</v>
      </c>
      <c r="E96" s="3">
        <v>0</v>
      </c>
      <c r="F96" s="3">
        <v>33769.17</v>
      </c>
      <c r="G96" s="3">
        <v>0</v>
      </c>
      <c r="I96" s="29">
        <v>0</v>
      </c>
      <c r="J96" s="29">
        <v>0</v>
      </c>
      <c r="K96" s="31"/>
      <c r="L96" s="29"/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39000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3">
        <v>0</v>
      </c>
      <c r="BM96" s="3">
        <v>0</v>
      </c>
      <c r="BN96" s="3">
        <v>0</v>
      </c>
      <c r="BO96" s="3">
        <v>0</v>
      </c>
      <c r="BP96" s="3">
        <v>0</v>
      </c>
      <c r="BQ96" s="3">
        <v>0</v>
      </c>
      <c r="BR96" s="3">
        <v>0</v>
      </c>
      <c r="BS96" s="3">
        <v>0</v>
      </c>
      <c r="BT96" s="3">
        <v>0</v>
      </c>
      <c r="BU96" s="3">
        <v>0</v>
      </c>
      <c r="BV96" s="3">
        <v>0</v>
      </c>
      <c r="BW96" s="3">
        <v>0</v>
      </c>
      <c r="BX96" s="3">
        <v>0</v>
      </c>
      <c r="BY96" s="3">
        <v>0</v>
      </c>
      <c r="BZ96" s="3">
        <v>0</v>
      </c>
      <c r="CA96" s="3">
        <v>0</v>
      </c>
      <c r="CB96" s="3">
        <v>0</v>
      </c>
      <c r="CC96" s="3">
        <v>0</v>
      </c>
      <c r="CD96" s="3">
        <v>0</v>
      </c>
      <c r="CE96" s="3">
        <v>0</v>
      </c>
      <c r="CF96" s="3">
        <v>0</v>
      </c>
      <c r="CG96" s="29">
        <v>39000</v>
      </c>
      <c r="CI96" s="3">
        <v>0</v>
      </c>
      <c r="CJ96" s="3">
        <v>0</v>
      </c>
      <c r="CK96" s="3">
        <v>41786.11</v>
      </c>
      <c r="CL96" s="3">
        <v>41786.11</v>
      </c>
      <c r="CN96" s="3">
        <v>0</v>
      </c>
      <c r="CO96" s="3">
        <v>0</v>
      </c>
      <c r="CP96" s="3">
        <v>0</v>
      </c>
      <c r="CR96" s="3">
        <v>41786.11</v>
      </c>
      <c r="CS96" s="3">
        <f t="shared" si="16"/>
        <v>-2786.1100000000006</v>
      </c>
      <c r="CT96" s="35">
        <f t="shared" si="17"/>
        <v>1.0714387179487179</v>
      </c>
      <c r="DB96" s="50">
        <v>33769.17</v>
      </c>
      <c r="DC96" s="3">
        <v>41786.11</v>
      </c>
      <c r="DD96" s="3">
        <f t="shared" si="18"/>
        <v>8016.9400000000023</v>
      </c>
    </row>
    <row r="97" spans="1:108" hidden="1" outlineLevel="1" x14ac:dyDescent="0.2">
      <c r="A97" s="3" t="s">
        <v>104</v>
      </c>
      <c r="B97" s="10" t="s">
        <v>304</v>
      </c>
      <c r="C97" s="3" t="s">
        <v>305</v>
      </c>
      <c r="D97" s="3">
        <v>0</v>
      </c>
      <c r="E97" s="3">
        <v>0</v>
      </c>
      <c r="F97" s="3">
        <v>253703.01</v>
      </c>
      <c r="G97" s="3">
        <v>0</v>
      </c>
      <c r="I97" s="29">
        <v>0</v>
      </c>
      <c r="J97" s="29">
        <v>0</v>
      </c>
      <c r="K97" s="31"/>
      <c r="L97" s="29"/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320000</v>
      </c>
      <c r="BH97" s="3">
        <v>0</v>
      </c>
      <c r="BI97" s="3">
        <v>0</v>
      </c>
      <c r="BJ97" s="3">
        <v>0</v>
      </c>
      <c r="BK97" s="3">
        <v>0</v>
      </c>
      <c r="BL97" s="3">
        <v>0</v>
      </c>
      <c r="BM97" s="3">
        <v>0</v>
      </c>
      <c r="BN97" s="3">
        <v>0</v>
      </c>
      <c r="BO97" s="3">
        <v>0</v>
      </c>
      <c r="BP97" s="3">
        <v>0</v>
      </c>
      <c r="BQ97" s="3">
        <v>0</v>
      </c>
      <c r="BR97" s="3">
        <v>0</v>
      </c>
      <c r="BS97" s="3">
        <v>0</v>
      </c>
      <c r="BT97" s="3">
        <v>0</v>
      </c>
      <c r="BU97" s="3">
        <v>0</v>
      </c>
      <c r="BV97" s="3">
        <v>0</v>
      </c>
      <c r="BW97" s="3">
        <v>0</v>
      </c>
      <c r="BX97" s="3">
        <v>0</v>
      </c>
      <c r="BY97" s="3">
        <v>0</v>
      </c>
      <c r="BZ97" s="3">
        <v>0</v>
      </c>
      <c r="CA97" s="3">
        <v>0</v>
      </c>
      <c r="CB97" s="3">
        <v>0</v>
      </c>
      <c r="CC97" s="3">
        <v>0</v>
      </c>
      <c r="CD97" s="3">
        <v>0</v>
      </c>
      <c r="CE97" s="3">
        <v>0</v>
      </c>
      <c r="CF97" s="3">
        <v>0</v>
      </c>
      <c r="CG97" s="29">
        <v>320000</v>
      </c>
      <c r="CI97" s="3">
        <v>0</v>
      </c>
      <c r="CJ97" s="3">
        <v>0</v>
      </c>
      <c r="CK97" s="3">
        <v>349932.94</v>
      </c>
      <c r="CL97" s="3">
        <v>349932.94</v>
      </c>
      <c r="CN97" s="3">
        <v>0</v>
      </c>
      <c r="CO97" s="3">
        <v>0</v>
      </c>
      <c r="CP97" s="3">
        <v>0</v>
      </c>
      <c r="CR97" s="3">
        <v>349932.94</v>
      </c>
      <c r="CS97" s="3">
        <f t="shared" si="16"/>
        <v>-29932.940000000002</v>
      </c>
      <c r="CT97" s="35">
        <f t="shared" si="17"/>
        <v>1.0935404375</v>
      </c>
      <c r="DB97" s="50">
        <v>253703.01</v>
      </c>
      <c r="DC97" s="3">
        <v>349932.94</v>
      </c>
      <c r="DD97" s="3">
        <f t="shared" si="18"/>
        <v>96229.93</v>
      </c>
    </row>
    <row r="98" spans="1:108" hidden="1" outlineLevel="1" x14ac:dyDescent="0.2">
      <c r="A98" s="3" t="s">
        <v>105</v>
      </c>
      <c r="B98" s="10" t="s">
        <v>306</v>
      </c>
      <c r="C98" s="3" t="s">
        <v>307</v>
      </c>
      <c r="D98" s="3">
        <v>0</v>
      </c>
      <c r="E98" s="3">
        <v>0</v>
      </c>
      <c r="F98" s="3">
        <v>1412</v>
      </c>
      <c r="G98" s="3">
        <v>0</v>
      </c>
      <c r="I98" s="29">
        <v>0</v>
      </c>
      <c r="J98" s="29">
        <v>0</v>
      </c>
      <c r="K98" s="31"/>
      <c r="L98" s="29"/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1500</v>
      </c>
      <c r="BI98" s="3">
        <v>0</v>
      </c>
      <c r="BJ98" s="3">
        <v>0</v>
      </c>
      <c r="BK98" s="3">
        <v>0</v>
      </c>
      <c r="BL98" s="3">
        <v>0</v>
      </c>
      <c r="BM98" s="3">
        <v>0</v>
      </c>
      <c r="BN98" s="3">
        <v>0</v>
      </c>
      <c r="BO98" s="3">
        <v>0</v>
      </c>
      <c r="BP98" s="3">
        <v>0</v>
      </c>
      <c r="BQ98" s="3">
        <v>0</v>
      </c>
      <c r="BR98" s="3">
        <v>0</v>
      </c>
      <c r="BS98" s="3">
        <v>0</v>
      </c>
      <c r="BT98" s="3">
        <v>0</v>
      </c>
      <c r="BU98" s="3">
        <v>0</v>
      </c>
      <c r="BV98" s="3">
        <v>0</v>
      </c>
      <c r="BW98" s="3">
        <v>0</v>
      </c>
      <c r="BX98" s="3">
        <v>0</v>
      </c>
      <c r="BY98" s="3">
        <v>0</v>
      </c>
      <c r="BZ98" s="3">
        <v>0</v>
      </c>
      <c r="CA98" s="3">
        <v>0</v>
      </c>
      <c r="CB98" s="3">
        <v>0</v>
      </c>
      <c r="CC98" s="3">
        <v>0</v>
      </c>
      <c r="CD98" s="3">
        <v>0</v>
      </c>
      <c r="CE98" s="3">
        <v>0</v>
      </c>
      <c r="CF98" s="3">
        <v>0</v>
      </c>
      <c r="CG98" s="29">
        <v>1500</v>
      </c>
      <c r="CI98" s="3">
        <v>0</v>
      </c>
      <c r="CJ98" s="3">
        <v>0</v>
      </c>
      <c r="CK98" s="3">
        <v>2155</v>
      </c>
      <c r="CL98" s="3">
        <v>2155</v>
      </c>
      <c r="CN98" s="3">
        <v>0</v>
      </c>
      <c r="CO98" s="3">
        <v>0</v>
      </c>
      <c r="CP98" s="3">
        <v>0</v>
      </c>
      <c r="CR98" s="3">
        <v>2155</v>
      </c>
      <c r="CS98" s="3">
        <f t="shared" si="16"/>
        <v>-655</v>
      </c>
      <c r="CT98" s="35">
        <f t="shared" si="17"/>
        <v>1.4366666666666668</v>
      </c>
      <c r="DB98" s="50">
        <v>1412</v>
      </c>
      <c r="DC98" s="3">
        <v>2155</v>
      </c>
      <c r="DD98" s="3">
        <f t="shared" si="18"/>
        <v>743</v>
      </c>
    </row>
    <row r="99" spans="1:108" hidden="1" outlineLevel="1" x14ac:dyDescent="0.2">
      <c r="A99" s="3" t="s">
        <v>106</v>
      </c>
      <c r="B99" s="10" t="s">
        <v>308</v>
      </c>
      <c r="C99" s="3" t="s">
        <v>309</v>
      </c>
      <c r="D99" s="3">
        <v>0</v>
      </c>
      <c r="E99" s="3">
        <v>0</v>
      </c>
      <c r="F99" s="3">
        <v>58267.03</v>
      </c>
      <c r="G99" s="3">
        <v>0</v>
      </c>
      <c r="I99" s="29">
        <v>0</v>
      </c>
      <c r="J99" s="29">
        <v>0</v>
      </c>
      <c r="K99" s="31"/>
      <c r="L99" s="29"/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72000</v>
      </c>
      <c r="BJ99" s="3">
        <v>0</v>
      </c>
      <c r="BK99" s="3">
        <v>0</v>
      </c>
      <c r="BL99" s="3">
        <v>0</v>
      </c>
      <c r="BM99" s="3">
        <v>0</v>
      </c>
      <c r="BN99" s="3">
        <v>0</v>
      </c>
      <c r="BO99" s="3">
        <v>0</v>
      </c>
      <c r="BP99" s="3">
        <v>0</v>
      </c>
      <c r="BQ99" s="3">
        <v>0</v>
      </c>
      <c r="BR99" s="3">
        <v>0</v>
      </c>
      <c r="BS99" s="3">
        <v>0</v>
      </c>
      <c r="BT99" s="3">
        <v>0</v>
      </c>
      <c r="BU99" s="3">
        <v>0</v>
      </c>
      <c r="BV99" s="3">
        <v>0</v>
      </c>
      <c r="BW99" s="3">
        <v>0</v>
      </c>
      <c r="BX99" s="3">
        <v>0</v>
      </c>
      <c r="BY99" s="3">
        <v>0</v>
      </c>
      <c r="BZ99" s="3">
        <v>0</v>
      </c>
      <c r="CA99" s="3">
        <v>0</v>
      </c>
      <c r="CB99" s="3">
        <v>0</v>
      </c>
      <c r="CC99" s="3">
        <v>0</v>
      </c>
      <c r="CD99" s="3">
        <v>0</v>
      </c>
      <c r="CE99" s="3">
        <v>0</v>
      </c>
      <c r="CF99" s="3">
        <v>0</v>
      </c>
      <c r="CG99" s="29">
        <v>72000</v>
      </c>
      <c r="CI99" s="3">
        <v>0</v>
      </c>
      <c r="CJ99" s="3">
        <v>0</v>
      </c>
      <c r="CK99" s="3">
        <v>63365.060000000005</v>
      </c>
      <c r="CL99" s="3">
        <v>63365.060000000005</v>
      </c>
      <c r="CN99" s="3">
        <v>0</v>
      </c>
      <c r="CO99" s="3">
        <v>0</v>
      </c>
      <c r="CP99" s="3">
        <v>0</v>
      </c>
      <c r="CR99" s="3">
        <v>63365.060000000005</v>
      </c>
      <c r="CS99" s="3">
        <f t="shared" si="16"/>
        <v>8634.9399999999951</v>
      </c>
      <c r="CT99" s="35">
        <f t="shared" si="17"/>
        <v>0.8800702777777778</v>
      </c>
      <c r="DB99" s="50">
        <v>58267.03</v>
      </c>
      <c r="DC99" s="3">
        <v>63365.060000000005</v>
      </c>
      <c r="DD99" s="3">
        <f t="shared" si="18"/>
        <v>5098.0300000000061</v>
      </c>
    </row>
    <row r="100" spans="1:108" hidden="1" outlineLevel="1" x14ac:dyDescent="0.2">
      <c r="A100" s="3" t="s">
        <v>107</v>
      </c>
      <c r="B100" s="10" t="s">
        <v>310</v>
      </c>
      <c r="C100" s="3" t="s">
        <v>311</v>
      </c>
      <c r="D100" s="3">
        <v>0</v>
      </c>
      <c r="E100" s="3">
        <v>0</v>
      </c>
      <c r="F100" s="3">
        <v>1287.44</v>
      </c>
      <c r="G100" s="3">
        <v>0</v>
      </c>
      <c r="I100" s="29">
        <v>0</v>
      </c>
      <c r="J100" s="29">
        <v>0</v>
      </c>
      <c r="K100" s="31"/>
      <c r="L100" s="29"/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1650</v>
      </c>
      <c r="BK100" s="3">
        <v>0</v>
      </c>
      <c r="BL100" s="3">
        <v>0</v>
      </c>
      <c r="BM100" s="3">
        <v>0</v>
      </c>
      <c r="BN100" s="3">
        <v>0</v>
      </c>
      <c r="BO100" s="3">
        <v>0</v>
      </c>
      <c r="BP100" s="3">
        <v>0</v>
      </c>
      <c r="BQ100" s="3">
        <v>0</v>
      </c>
      <c r="BR100" s="3">
        <v>0</v>
      </c>
      <c r="BS100" s="3">
        <v>0</v>
      </c>
      <c r="BT100" s="3">
        <v>0</v>
      </c>
      <c r="BU100" s="3">
        <v>0</v>
      </c>
      <c r="BV100" s="3">
        <v>0</v>
      </c>
      <c r="BW100" s="3">
        <v>0</v>
      </c>
      <c r="BX100" s="3">
        <v>0</v>
      </c>
      <c r="BY100" s="3">
        <v>0</v>
      </c>
      <c r="BZ100" s="3">
        <v>0</v>
      </c>
      <c r="CA100" s="3">
        <v>0</v>
      </c>
      <c r="CB100" s="3">
        <v>0</v>
      </c>
      <c r="CC100" s="3">
        <v>0</v>
      </c>
      <c r="CD100" s="3">
        <v>0</v>
      </c>
      <c r="CE100" s="3">
        <v>0</v>
      </c>
      <c r="CF100" s="3">
        <v>0</v>
      </c>
      <c r="CG100" s="29">
        <v>1650</v>
      </c>
      <c r="CI100" s="3">
        <v>0</v>
      </c>
      <c r="CJ100" s="3">
        <v>0</v>
      </c>
      <c r="CK100" s="3">
        <v>601.09</v>
      </c>
      <c r="CL100" s="3">
        <v>601.09</v>
      </c>
      <c r="CN100" s="3">
        <v>0</v>
      </c>
      <c r="CO100" s="3">
        <v>0</v>
      </c>
      <c r="CP100" s="3">
        <v>0</v>
      </c>
      <c r="CR100" s="3">
        <v>601.09</v>
      </c>
      <c r="CS100" s="3">
        <f t="shared" si="16"/>
        <v>1048.9099999999999</v>
      </c>
      <c r="CT100" s="35">
        <f t="shared" si="17"/>
        <v>0.36429696969696973</v>
      </c>
      <c r="DB100" s="50">
        <v>1287.44</v>
      </c>
      <c r="DC100" s="3">
        <v>601.09</v>
      </c>
      <c r="DD100" s="3">
        <f t="shared" si="18"/>
        <v>-686.35</v>
      </c>
    </row>
    <row r="101" spans="1:108" hidden="1" outlineLevel="1" x14ac:dyDescent="0.2">
      <c r="A101" s="3" t="s">
        <v>108</v>
      </c>
      <c r="B101" s="10" t="s">
        <v>312</v>
      </c>
      <c r="C101" s="3" t="s">
        <v>313</v>
      </c>
      <c r="D101" s="3">
        <v>0</v>
      </c>
      <c r="E101" s="3">
        <v>1050.53</v>
      </c>
      <c r="F101" s="3">
        <v>4790.2300000000005</v>
      </c>
      <c r="G101" s="3">
        <v>0</v>
      </c>
      <c r="I101" s="29">
        <v>0</v>
      </c>
      <c r="J101" s="29">
        <v>0</v>
      </c>
      <c r="K101" s="31"/>
      <c r="L101" s="29"/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4000</v>
      </c>
      <c r="BL101" s="3">
        <v>0</v>
      </c>
      <c r="BM101" s="3">
        <v>0</v>
      </c>
      <c r="BN101" s="3">
        <v>0</v>
      </c>
      <c r="BO101" s="3">
        <v>0</v>
      </c>
      <c r="BP101" s="3">
        <v>0</v>
      </c>
      <c r="BQ101" s="3">
        <v>0</v>
      </c>
      <c r="BR101" s="3">
        <v>0</v>
      </c>
      <c r="BS101" s="3">
        <v>0</v>
      </c>
      <c r="BT101" s="3">
        <v>0</v>
      </c>
      <c r="BU101" s="3">
        <v>0</v>
      </c>
      <c r="BV101" s="3">
        <v>0</v>
      </c>
      <c r="BW101" s="3">
        <v>0</v>
      </c>
      <c r="BX101" s="3">
        <v>0</v>
      </c>
      <c r="BY101" s="3">
        <v>0</v>
      </c>
      <c r="BZ101" s="3">
        <v>0</v>
      </c>
      <c r="CA101" s="3">
        <v>0</v>
      </c>
      <c r="CB101" s="3">
        <v>0</v>
      </c>
      <c r="CC101" s="3">
        <v>0</v>
      </c>
      <c r="CD101" s="3">
        <v>0</v>
      </c>
      <c r="CE101" s="3">
        <v>0</v>
      </c>
      <c r="CF101" s="3">
        <v>0</v>
      </c>
      <c r="CG101" s="29">
        <v>4000</v>
      </c>
      <c r="CI101" s="3">
        <v>0</v>
      </c>
      <c r="CJ101" s="3">
        <v>5396.26</v>
      </c>
      <c r="CK101" s="3">
        <v>688</v>
      </c>
      <c r="CL101" s="3">
        <v>6084.26</v>
      </c>
      <c r="CN101" s="3">
        <v>0</v>
      </c>
      <c r="CO101" s="3">
        <v>0</v>
      </c>
      <c r="CP101" s="3">
        <v>0</v>
      </c>
      <c r="CR101" s="3">
        <v>6084.26</v>
      </c>
      <c r="CS101" s="3">
        <f t="shared" si="16"/>
        <v>-2084.2600000000002</v>
      </c>
      <c r="CT101" s="35">
        <f t="shared" si="17"/>
        <v>1.5210650000000001</v>
      </c>
      <c r="DB101" s="50">
        <v>36562.76</v>
      </c>
      <c r="DC101" s="3">
        <v>6084.26</v>
      </c>
      <c r="DD101" s="3">
        <f t="shared" si="18"/>
        <v>-30478.5</v>
      </c>
    </row>
    <row r="102" spans="1:108" hidden="1" outlineLevel="1" x14ac:dyDescent="0.2">
      <c r="A102" s="3" t="s">
        <v>109</v>
      </c>
      <c r="B102" s="10" t="s">
        <v>314</v>
      </c>
      <c r="C102" s="3" t="s">
        <v>315</v>
      </c>
      <c r="D102" s="3">
        <v>0</v>
      </c>
      <c r="E102" s="3">
        <v>0</v>
      </c>
      <c r="F102" s="3">
        <v>48675.42</v>
      </c>
      <c r="G102" s="3">
        <v>0</v>
      </c>
      <c r="I102" s="29">
        <v>0</v>
      </c>
      <c r="J102" s="29">
        <v>0</v>
      </c>
      <c r="K102" s="31"/>
      <c r="L102" s="29"/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3">
        <v>0</v>
      </c>
      <c r="BL102" s="3">
        <v>76600</v>
      </c>
      <c r="BM102" s="3">
        <v>0</v>
      </c>
      <c r="BN102" s="3">
        <v>0</v>
      </c>
      <c r="BO102" s="3">
        <v>0</v>
      </c>
      <c r="BP102" s="3">
        <v>0</v>
      </c>
      <c r="BQ102" s="3">
        <v>0</v>
      </c>
      <c r="BR102" s="3">
        <v>0</v>
      </c>
      <c r="BS102" s="3">
        <v>0</v>
      </c>
      <c r="BT102" s="3">
        <v>0</v>
      </c>
      <c r="BU102" s="3">
        <v>0</v>
      </c>
      <c r="BV102" s="3">
        <v>0</v>
      </c>
      <c r="BW102" s="3">
        <v>0</v>
      </c>
      <c r="BX102" s="3">
        <v>0</v>
      </c>
      <c r="BY102" s="3">
        <v>0</v>
      </c>
      <c r="BZ102" s="3">
        <v>0</v>
      </c>
      <c r="CA102" s="3">
        <v>0</v>
      </c>
      <c r="CB102" s="3">
        <v>0</v>
      </c>
      <c r="CC102" s="3">
        <v>0</v>
      </c>
      <c r="CD102" s="3">
        <v>0</v>
      </c>
      <c r="CE102" s="3">
        <v>0</v>
      </c>
      <c r="CF102" s="3">
        <v>0</v>
      </c>
      <c r="CG102" s="29">
        <v>76600</v>
      </c>
      <c r="CI102" s="3">
        <v>0</v>
      </c>
      <c r="CJ102" s="3">
        <v>0</v>
      </c>
      <c r="CK102" s="3">
        <v>49366.090000000004</v>
      </c>
      <c r="CL102" s="3">
        <v>49366.090000000004</v>
      </c>
      <c r="CN102" s="3">
        <v>0</v>
      </c>
      <c r="CO102" s="3">
        <v>0</v>
      </c>
      <c r="CP102" s="3">
        <v>0</v>
      </c>
      <c r="CR102" s="3">
        <v>49366.090000000004</v>
      </c>
      <c r="CS102" s="3">
        <f t="shared" si="16"/>
        <v>27233.909999999996</v>
      </c>
      <c r="CT102" s="35">
        <f t="shared" si="17"/>
        <v>0.64446592689295046</v>
      </c>
      <c r="DB102" s="50">
        <v>48675.42</v>
      </c>
      <c r="DC102" s="3">
        <v>49366.090000000004</v>
      </c>
      <c r="DD102" s="3">
        <f t="shared" si="18"/>
        <v>690.67000000000553</v>
      </c>
    </row>
    <row r="103" spans="1:108" hidden="1" outlineLevel="1" x14ac:dyDescent="0.2">
      <c r="A103" s="3" t="s">
        <v>110</v>
      </c>
      <c r="B103" s="10" t="s">
        <v>316</v>
      </c>
      <c r="C103" s="3" t="s">
        <v>317</v>
      </c>
      <c r="D103" s="3">
        <v>0</v>
      </c>
      <c r="E103" s="3">
        <v>0</v>
      </c>
      <c r="F103" s="3">
        <v>19949.52</v>
      </c>
      <c r="G103" s="3">
        <v>0</v>
      </c>
      <c r="I103" s="29">
        <v>0</v>
      </c>
      <c r="J103" s="29">
        <v>0</v>
      </c>
      <c r="K103" s="31"/>
      <c r="L103" s="29"/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v>0</v>
      </c>
      <c r="AU103" s="3">
        <v>0</v>
      </c>
      <c r="AV103" s="3">
        <v>0</v>
      </c>
      <c r="AW103" s="3">
        <v>0</v>
      </c>
      <c r="AX103" s="3">
        <v>0</v>
      </c>
      <c r="AY103" s="3">
        <v>0</v>
      </c>
      <c r="AZ103" s="3">
        <v>0</v>
      </c>
      <c r="BA103" s="3">
        <v>0</v>
      </c>
      <c r="BB103" s="3">
        <v>0</v>
      </c>
      <c r="BC103" s="3">
        <v>0</v>
      </c>
      <c r="BD103" s="3">
        <v>0</v>
      </c>
      <c r="BE103" s="3">
        <v>0</v>
      </c>
      <c r="BF103" s="3">
        <v>0</v>
      </c>
      <c r="BG103" s="3">
        <v>0</v>
      </c>
      <c r="BH103" s="3">
        <v>0</v>
      </c>
      <c r="BI103" s="3">
        <v>0</v>
      </c>
      <c r="BJ103" s="3">
        <v>0</v>
      </c>
      <c r="BK103" s="3">
        <v>0</v>
      </c>
      <c r="BL103" s="3">
        <v>0</v>
      </c>
      <c r="BM103" s="3">
        <v>33000</v>
      </c>
      <c r="BN103" s="3">
        <v>0</v>
      </c>
      <c r="BO103" s="3">
        <v>0</v>
      </c>
      <c r="BP103" s="3">
        <v>0</v>
      </c>
      <c r="BQ103" s="3">
        <v>0</v>
      </c>
      <c r="BR103" s="3">
        <v>0</v>
      </c>
      <c r="BS103" s="3">
        <v>0</v>
      </c>
      <c r="BT103" s="3">
        <v>0</v>
      </c>
      <c r="BU103" s="3">
        <v>0</v>
      </c>
      <c r="BV103" s="3">
        <v>0</v>
      </c>
      <c r="BW103" s="3">
        <v>0</v>
      </c>
      <c r="BX103" s="3">
        <v>0</v>
      </c>
      <c r="BY103" s="3">
        <v>0</v>
      </c>
      <c r="BZ103" s="3">
        <v>0</v>
      </c>
      <c r="CA103" s="3">
        <v>0</v>
      </c>
      <c r="CB103" s="3">
        <v>0</v>
      </c>
      <c r="CC103" s="3">
        <v>0</v>
      </c>
      <c r="CD103" s="3">
        <v>0</v>
      </c>
      <c r="CE103" s="3">
        <v>0</v>
      </c>
      <c r="CF103" s="3">
        <v>0</v>
      </c>
      <c r="CG103" s="29">
        <v>33000</v>
      </c>
      <c r="CI103" s="3">
        <v>0</v>
      </c>
      <c r="CJ103" s="3">
        <v>0</v>
      </c>
      <c r="CK103" s="3">
        <v>20404.38</v>
      </c>
      <c r="CL103" s="3">
        <v>20404.38</v>
      </c>
      <c r="CN103" s="3">
        <v>0</v>
      </c>
      <c r="CO103" s="3">
        <v>0</v>
      </c>
      <c r="CP103" s="3">
        <v>0</v>
      </c>
      <c r="CR103" s="3">
        <v>20404.38</v>
      </c>
      <c r="CS103" s="3">
        <f t="shared" si="16"/>
        <v>12595.619999999999</v>
      </c>
      <c r="CT103" s="35">
        <f t="shared" si="17"/>
        <v>0.61831454545454545</v>
      </c>
      <c r="DB103" s="50">
        <v>19949.52</v>
      </c>
      <c r="DC103" s="3">
        <v>20404.38</v>
      </c>
      <c r="DD103" s="3">
        <f t="shared" si="18"/>
        <v>454.86000000000058</v>
      </c>
    </row>
    <row r="104" spans="1:108" hidden="1" outlineLevel="1" x14ac:dyDescent="0.2">
      <c r="A104" s="3" t="s">
        <v>111</v>
      </c>
      <c r="B104" s="10" t="s">
        <v>318</v>
      </c>
      <c r="C104" s="3" t="s">
        <v>319</v>
      </c>
      <c r="D104" s="3">
        <v>0</v>
      </c>
      <c r="E104" s="3">
        <v>0</v>
      </c>
      <c r="F104" s="3">
        <v>1975.49</v>
      </c>
      <c r="G104" s="3">
        <v>0</v>
      </c>
      <c r="I104" s="29">
        <v>0</v>
      </c>
      <c r="J104" s="29">
        <v>0</v>
      </c>
      <c r="K104" s="31"/>
      <c r="L104" s="29"/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v>0</v>
      </c>
      <c r="AU104" s="3">
        <v>0</v>
      </c>
      <c r="AV104" s="3">
        <v>0</v>
      </c>
      <c r="AW104" s="3">
        <v>0</v>
      </c>
      <c r="AX104" s="3">
        <v>0</v>
      </c>
      <c r="AY104" s="3">
        <v>0</v>
      </c>
      <c r="AZ104" s="3">
        <v>0</v>
      </c>
      <c r="BA104" s="3">
        <v>0</v>
      </c>
      <c r="BB104" s="3">
        <v>0</v>
      </c>
      <c r="BC104" s="3">
        <v>0</v>
      </c>
      <c r="BD104" s="3">
        <v>0</v>
      </c>
      <c r="BE104" s="3">
        <v>0</v>
      </c>
      <c r="BF104" s="3">
        <v>0</v>
      </c>
      <c r="BG104" s="3">
        <v>0</v>
      </c>
      <c r="BH104" s="3">
        <v>0</v>
      </c>
      <c r="BI104" s="3">
        <v>0</v>
      </c>
      <c r="BJ104" s="3">
        <v>0</v>
      </c>
      <c r="BK104" s="3">
        <v>0</v>
      </c>
      <c r="BL104" s="3">
        <v>0</v>
      </c>
      <c r="BM104" s="3">
        <v>0</v>
      </c>
      <c r="BN104" s="3">
        <v>3000</v>
      </c>
      <c r="BO104" s="3">
        <v>0</v>
      </c>
      <c r="BP104" s="3">
        <v>0</v>
      </c>
      <c r="BQ104" s="3">
        <v>0</v>
      </c>
      <c r="BR104" s="3">
        <v>0</v>
      </c>
      <c r="BS104" s="3">
        <v>0</v>
      </c>
      <c r="BT104" s="3">
        <v>0</v>
      </c>
      <c r="BU104" s="3">
        <v>0</v>
      </c>
      <c r="BV104" s="3">
        <v>0</v>
      </c>
      <c r="BW104" s="3">
        <v>0</v>
      </c>
      <c r="BX104" s="3">
        <v>0</v>
      </c>
      <c r="BY104" s="3">
        <v>0</v>
      </c>
      <c r="BZ104" s="3">
        <v>0</v>
      </c>
      <c r="CA104" s="3">
        <v>0</v>
      </c>
      <c r="CB104" s="3">
        <v>0</v>
      </c>
      <c r="CC104" s="3">
        <v>0</v>
      </c>
      <c r="CD104" s="3">
        <v>0</v>
      </c>
      <c r="CE104" s="3">
        <v>0</v>
      </c>
      <c r="CF104" s="3">
        <v>0</v>
      </c>
      <c r="CG104" s="29">
        <v>3000</v>
      </c>
      <c r="CI104" s="3">
        <v>0</v>
      </c>
      <c r="CJ104" s="3">
        <v>0</v>
      </c>
      <c r="CK104" s="3">
        <v>2756.87</v>
      </c>
      <c r="CL104" s="3">
        <v>2756.87</v>
      </c>
      <c r="CN104" s="3">
        <v>0</v>
      </c>
      <c r="CO104" s="3">
        <v>0</v>
      </c>
      <c r="CP104" s="3">
        <v>0</v>
      </c>
      <c r="CR104" s="3">
        <v>2756.87</v>
      </c>
      <c r="CS104" s="3">
        <f t="shared" si="16"/>
        <v>243.13000000000011</v>
      </c>
      <c r="CT104" s="35">
        <f t="shared" si="17"/>
        <v>0.91895666666666664</v>
      </c>
      <c r="DB104" s="50">
        <v>1975.49</v>
      </c>
      <c r="DC104" s="3">
        <v>2756.87</v>
      </c>
      <c r="DD104" s="3">
        <f t="shared" si="18"/>
        <v>781.37999999999988</v>
      </c>
    </row>
    <row r="105" spans="1:108" hidden="1" outlineLevel="1" x14ac:dyDescent="0.2">
      <c r="A105" s="3" t="s">
        <v>112</v>
      </c>
      <c r="B105" s="10" t="s">
        <v>320</v>
      </c>
      <c r="C105" s="3" t="s">
        <v>321</v>
      </c>
      <c r="D105" s="3">
        <v>0</v>
      </c>
      <c r="E105" s="3">
        <v>0</v>
      </c>
      <c r="F105" s="3">
        <v>0</v>
      </c>
      <c r="G105" s="3">
        <v>0</v>
      </c>
      <c r="I105" s="29">
        <v>0</v>
      </c>
      <c r="J105" s="29">
        <v>0</v>
      </c>
      <c r="K105" s="31"/>
      <c r="L105" s="29"/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v>0</v>
      </c>
      <c r="AU105" s="3">
        <v>0</v>
      </c>
      <c r="AV105" s="3">
        <v>0</v>
      </c>
      <c r="AW105" s="3">
        <v>0</v>
      </c>
      <c r="AX105" s="3">
        <v>0</v>
      </c>
      <c r="AY105" s="3">
        <v>0</v>
      </c>
      <c r="AZ105" s="3">
        <v>0</v>
      </c>
      <c r="BA105" s="3">
        <v>0</v>
      </c>
      <c r="BB105" s="3">
        <v>0</v>
      </c>
      <c r="BC105" s="3">
        <v>0</v>
      </c>
      <c r="BD105" s="3">
        <v>0</v>
      </c>
      <c r="BE105" s="3">
        <v>0</v>
      </c>
      <c r="BF105" s="3">
        <v>0</v>
      </c>
      <c r="BG105" s="3">
        <v>0</v>
      </c>
      <c r="BH105" s="3">
        <v>0</v>
      </c>
      <c r="BI105" s="3">
        <v>0</v>
      </c>
      <c r="BJ105" s="3">
        <v>0</v>
      </c>
      <c r="BK105" s="3">
        <v>0</v>
      </c>
      <c r="BL105" s="3">
        <v>0</v>
      </c>
      <c r="BM105" s="3">
        <v>0</v>
      </c>
      <c r="BN105" s="3">
        <v>0</v>
      </c>
      <c r="BO105" s="3">
        <v>553374</v>
      </c>
      <c r="BP105" s="3">
        <v>0</v>
      </c>
      <c r="BQ105" s="3">
        <v>0</v>
      </c>
      <c r="BR105" s="3">
        <v>0</v>
      </c>
      <c r="BS105" s="3">
        <v>0</v>
      </c>
      <c r="BT105" s="3">
        <v>0</v>
      </c>
      <c r="BU105" s="3">
        <v>0</v>
      </c>
      <c r="BV105" s="3">
        <v>0</v>
      </c>
      <c r="BW105" s="3">
        <v>0</v>
      </c>
      <c r="BX105" s="3">
        <v>0</v>
      </c>
      <c r="BY105" s="3">
        <v>0</v>
      </c>
      <c r="BZ105" s="3">
        <v>0</v>
      </c>
      <c r="CA105" s="3">
        <v>0</v>
      </c>
      <c r="CB105" s="3">
        <v>0</v>
      </c>
      <c r="CC105" s="3">
        <v>0</v>
      </c>
      <c r="CD105" s="3">
        <v>0</v>
      </c>
      <c r="CE105" s="3">
        <v>0</v>
      </c>
      <c r="CF105" s="3">
        <v>0</v>
      </c>
      <c r="CG105" s="29">
        <v>553374</v>
      </c>
      <c r="CI105" s="3">
        <v>0</v>
      </c>
      <c r="CJ105" s="3">
        <v>0</v>
      </c>
      <c r="CK105" s="3">
        <v>0</v>
      </c>
      <c r="CL105" s="3">
        <v>0</v>
      </c>
      <c r="CN105" s="3">
        <v>0</v>
      </c>
      <c r="CO105" s="3">
        <v>534850.86</v>
      </c>
      <c r="CP105" s="3">
        <v>534850.86</v>
      </c>
      <c r="CR105" s="3">
        <v>534850.86</v>
      </c>
      <c r="CS105" s="3">
        <f t="shared" si="16"/>
        <v>18523.140000000014</v>
      </c>
      <c r="CT105" s="35">
        <f t="shared" si="17"/>
        <v>0.9665269058539071</v>
      </c>
      <c r="DB105" s="50">
        <v>465729.79000000004</v>
      </c>
      <c r="DC105" s="3">
        <v>534850.86</v>
      </c>
      <c r="DD105" s="3">
        <f t="shared" si="18"/>
        <v>69121.069999999949</v>
      </c>
    </row>
    <row r="106" spans="1:108" hidden="1" outlineLevel="1" x14ac:dyDescent="0.2">
      <c r="A106" s="3" t="s">
        <v>113</v>
      </c>
      <c r="B106" s="10" t="s">
        <v>322</v>
      </c>
      <c r="C106" s="3" t="s">
        <v>323</v>
      </c>
      <c r="D106" s="3">
        <v>0</v>
      </c>
      <c r="E106" s="3">
        <v>0</v>
      </c>
      <c r="F106" s="3">
        <v>0</v>
      </c>
      <c r="G106" s="3">
        <v>0</v>
      </c>
      <c r="I106" s="29">
        <v>0</v>
      </c>
      <c r="J106" s="29">
        <v>0</v>
      </c>
      <c r="K106" s="31"/>
      <c r="L106" s="29"/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0</v>
      </c>
      <c r="BH106" s="3">
        <v>0</v>
      </c>
      <c r="BI106" s="3">
        <v>0</v>
      </c>
      <c r="BJ106" s="3">
        <v>0</v>
      </c>
      <c r="BK106" s="3">
        <v>0</v>
      </c>
      <c r="BL106" s="3">
        <v>0</v>
      </c>
      <c r="BM106" s="3">
        <v>0</v>
      </c>
      <c r="BN106" s="3">
        <v>0</v>
      </c>
      <c r="BO106" s="3">
        <v>0</v>
      </c>
      <c r="BP106" s="3">
        <v>664782</v>
      </c>
      <c r="BQ106" s="3">
        <v>0</v>
      </c>
      <c r="BR106" s="3">
        <v>0</v>
      </c>
      <c r="BS106" s="3">
        <v>0</v>
      </c>
      <c r="BT106" s="3">
        <v>0</v>
      </c>
      <c r="BU106" s="3">
        <v>0</v>
      </c>
      <c r="BV106" s="3">
        <v>0</v>
      </c>
      <c r="BW106" s="3">
        <v>0</v>
      </c>
      <c r="BX106" s="3">
        <v>0</v>
      </c>
      <c r="BY106" s="3">
        <v>0</v>
      </c>
      <c r="BZ106" s="3">
        <v>0</v>
      </c>
      <c r="CA106" s="3">
        <v>0</v>
      </c>
      <c r="CB106" s="3">
        <v>0</v>
      </c>
      <c r="CC106" s="3">
        <v>0</v>
      </c>
      <c r="CD106" s="3">
        <v>0</v>
      </c>
      <c r="CE106" s="3">
        <v>0</v>
      </c>
      <c r="CF106" s="3">
        <v>0</v>
      </c>
      <c r="CG106" s="29">
        <v>664782</v>
      </c>
      <c r="CI106" s="3">
        <v>0</v>
      </c>
      <c r="CJ106" s="3">
        <v>0</v>
      </c>
      <c r="CK106" s="3">
        <v>0</v>
      </c>
      <c r="CL106" s="3">
        <v>0</v>
      </c>
      <c r="CN106" s="3">
        <v>0</v>
      </c>
      <c r="CO106" s="3">
        <v>675914.57000000007</v>
      </c>
      <c r="CP106" s="3">
        <v>675914.57000000007</v>
      </c>
      <c r="CR106" s="3">
        <v>675914.57000000007</v>
      </c>
      <c r="CS106" s="3">
        <f t="shared" si="16"/>
        <v>-11132.570000000065</v>
      </c>
      <c r="CT106" s="35">
        <f t="shared" si="17"/>
        <v>1.0167461964974984</v>
      </c>
      <c r="DB106" s="50">
        <v>615471.95000000007</v>
      </c>
      <c r="DC106" s="3">
        <v>675914.57000000007</v>
      </c>
      <c r="DD106" s="3">
        <f t="shared" si="18"/>
        <v>60442.619999999995</v>
      </c>
    </row>
    <row r="107" spans="1:108" hidden="1" outlineLevel="1" x14ac:dyDescent="0.2">
      <c r="A107" s="3" t="s">
        <v>129</v>
      </c>
      <c r="B107" s="10" t="s">
        <v>324</v>
      </c>
      <c r="C107" s="3" t="s">
        <v>168</v>
      </c>
      <c r="D107" s="3">
        <v>0</v>
      </c>
      <c r="E107" s="3">
        <v>0</v>
      </c>
      <c r="F107" s="3">
        <v>2087375.21</v>
      </c>
      <c r="G107" s="3">
        <v>0</v>
      </c>
      <c r="I107" s="29">
        <v>0</v>
      </c>
      <c r="J107" s="29">
        <v>0</v>
      </c>
      <c r="K107" s="31"/>
      <c r="L107" s="29"/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AV107" s="3">
        <v>0</v>
      </c>
      <c r="AW107" s="3">
        <v>0</v>
      </c>
      <c r="AX107" s="3">
        <v>0</v>
      </c>
      <c r="AY107" s="3">
        <v>0</v>
      </c>
      <c r="AZ107" s="3">
        <v>0</v>
      </c>
      <c r="BA107" s="3">
        <v>0</v>
      </c>
      <c r="BB107" s="3">
        <v>0</v>
      </c>
      <c r="BC107" s="3">
        <v>0</v>
      </c>
      <c r="BD107" s="3">
        <v>0</v>
      </c>
      <c r="BE107" s="3">
        <v>0</v>
      </c>
      <c r="BF107" s="3">
        <v>0</v>
      </c>
      <c r="BG107" s="3">
        <v>0</v>
      </c>
      <c r="BH107" s="3">
        <v>0</v>
      </c>
      <c r="BI107" s="3">
        <v>0</v>
      </c>
      <c r="BJ107" s="3">
        <v>0</v>
      </c>
      <c r="BK107" s="3">
        <v>0</v>
      </c>
      <c r="BL107" s="3">
        <v>0</v>
      </c>
      <c r="BM107" s="3">
        <v>0</v>
      </c>
      <c r="BN107" s="3">
        <v>0</v>
      </c>
      <c r="BO107" s="3">
        <v>0</v>
      </c>
      <c r="BP107" s="3">
        <v>0</v>
      </c>
      <c r="BQ107" s="3">
        <v>0</v>
      </c>
      <c r="BR107" s="3">
        <v>0</v>
      </c>
      <c r="BS107" s="3">
        <v>0</v>
      </c>
      <c r="BT107" s="3">
        <v>0</v>
      </c>
      <c r="BU107" s="3">
        <v>0</v>
      </c>
      <c r="BV107" s="3">
        <v>0</v>
      </c>
      <c r="BW107" s="3">
        <v>0</v>
      </c>
      <c r="BX107" s="3">
        <v>0</v>
      </c>
      <c r="BY107" s="3">
        <v>0</v>
      </c>
      <c r="BZ107" s="3">
        <v>0</v>
      </c>
      <c r="CA107" s="3">
        <v>0</v>
      </c>
      <c r="CB107" s="3">
        <v>0</v>
      </c>
      <c r="CC107" s="3">
        <v>0</v>
      </c>
      <c r="CD107" s="3">
        <v>0</v>
      </c>
      <c r="CE107" s="3">
        <v>0</v>
      </c>
      <c r="CF107" s="3">
        <v>2115711</v>
      </c>
      <c r="CG107" s="29">
        <v>2115711</v>
      </c>
      <c r="CI107" s="3">
        <v>0</v>
      </c>
      <c r="CJ107" s="3">
        <v>0</v>
      </c>
      <c r="CK107" s="3">
        <v>2202616.0099999998</v>
      </c>
      <c r="CL107" s="3">
        <v>2202616.0099999998</v>
      </c>
      <c r="CN107" s="3">
        <v>0</v>
      </c>
      <c r="CO107" s="3">
        <v>0</v>
      </c>
      <c r="CP107" s="3">
        <v>0</v>
      </c>
      <c r="CR107" s="3">
        <v>2202616.0099999998</v>
      </c>
      <c r="CS107" s="3">
        <f t="shared" si="16"/>
        <v>-86905.009999999776</v>
      </c>
      <c r="CT107" s="35">
        <f t="shared" si="17"/>
        <v>1.0410760307055169</v>
      </c>
      <c r="DB107" s="50">
        <v>2087375.21</v>
      </c>
      <c r="DC107" s="3">
        <v>2202616.0099999998</v>
      </c>
      <c r="DD107" s="3">
        <f t="shared" si="18"/>
        <v>115240.79999999981</v>
      </c>
    </row>
    <row r="108" spans="1:108" s="4" customFormat="1" collapsed="1" x14ac:dyDescent="0.2">
      <c r="A108" s="5" t="s">
        <v>19</v>
      </c>
      <c r="B108" s="11"/>
      <c r="C108" s="2" t="s">
        <v>13</v>
      </c>
      <c r="D108" s="5">
        <v>145327.35999999999</v>
      </c>
      <c r="E108" s="5">
        <v>2170.4</v>
      </c>
      <c r="F108" s="5">
        <v>4340885.87</v>
      </c>
      <c r="G108" s="5">
        <v>0</v>
      </c>
      <c r="H108" s="5"/>
      <c r="I108" s="5">
        <v>0</v>
      </c>
      <c r="J108" s="5">
        <v>0</v>
      </c>
      <c r="K108" s="5"/>
      <c r="L108" s="7"/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5200</v>
      </c>
      <c r="AK108" s="5">
        <v>35100</v>
      </c>
      <c r="AL108" s="5">
        <v>28900</v>
      </c>
      <c r="AM108" s="5">
        <v>1500</v>
      </c>
      <c r="AN108" s="5">
        <v>1850</v>
      </c>
      <c r="AO108" s="5">
        <v>54150</v>
      </c>
      <c r="AP108" s="5">
        <v>35000</v>
      </c>
      <c r="AQ108" s="5">
        <v>55320</v>
      </c>
      <c r="AR108" s="5">
        <v>47000</v>
      </c>
      <c r="AS108" s="5">
        <v>11500</v>
      </c>
      <c r="AT108" s="5">
        <v>11000</v>
      </c>
      <c r="AU108" s="5">
        <v>622861</v>
      </c>
      <c r="AV108" s="5">
        <v>6500</v>
      </c>
      <c r="AW108" s="5">
        <v>27000</v>
      </c>
      <c r="AX108" s="5">
        <v>675994</v>
      </c>
      <c r="AY108" s="5">
        <v>3250</v>
      </c>
      <c r="AZ108" s="5">
        <v>36000</v>
      </c>
      <c r="BA108" s="5">
        <v>36500</v>
      </c>
      <c r="BB108" s="5">
        <v>150000</v>
      </c>
      <c r="BC108" s="5">
        <v>66900</v>
      </c>
      <c r="BD108" s="5">
        <v>10100</v>
      </c>
      <c r="BE108" s="5">
        <v>6720</v>
      </c>
      <c r="BF108" s="5">
        <v>39000</v>
      </c>
      <c r="BG108" s="5">
        <v>320000</v>
      </c>
      <c r="BH108" s="5">
        <v>1500</v>
      </c>
      <c r="BI108" s="5">
        <v>72000</v>
      </c>
      <c r="BJ108" s="5">
        <v>1650</v>
      </c>
      <c r="BK108" s="5">
        <v>4000</v>
      </c>
      <c r="BL108" s="5">
        <v>76600</v>
      </c>
      <c r="BM108" s="5">
        <v>33000</v>
      </c>
      <c r="BN108" s="5">
        <v>3000</v>
      </c>
      <c r="BO108" s="5">
        <v>553374</v>
      </c>
      <c r="BP108" s="5">
        <v>664782</v>
      </c>
      <c r="BQ108" s="5">
        <v>0</v>
      </c>
      <c r="BR108" s="5">
        <v>0</v>
      </c>
      <c r="BS108" s="5">
        <v>0</v>
      </c>
      <c r="BT108" s="5">
        <v>0</v>
      </c>
      <c r="BU108" s="5">
        <v>0</v>
      </c>
      <c r="BV108" s="5">
        <v>0</v>
      </c>
      <c r="BW108" s="5">
        <v>0</v>
      </c>
      <c r="BX108" s="5">
        <v>0</v>
      </c>
      <c r="BY108" s="5">
        <v>0</v>
      </c>
      <c r="BZ108" s="5">
        <v>0</v>
      </c>
      <c r="CA108" s="5">
        <v>0</v>
      </c>
      <c r="CB108" s="5">
        <v>0</v>
      </c>
      <c r="CC108" s="5">
        <v>0</v>
      </c>
      <c r="CD108" s="5">
        <v>0</v>
      </c>
      <c r="CE108" s="5">
        <v>0</v>
      </c>
      <c r="CF108" s="5">
        <v>2115711</v>
      </c>
      <c r="CG108" s="5">
        <v>5812962</v>
      </c>
      <c r="CH108" s="7"/>
      <c r="CI108" s="5">
        <v>188666.08000000002</v>
      </c>
      <c r="CJ108" s="5">
        <v>6531.66</v>
      </c>
      <c r="CK108" s="5">
        <v>4618076.6199999992</v>
      </c>
      <c r="CL108" s="5">
        <v>4813274.3599999994</v>
      </c>
      <c r="CM108" s="2"/>
      <c r="CN108" s="5">
        <v>0</v>
      </c>
      <c r="CO108" s="5">
        <v>1210765.4300000002</v>
      </c>
      <c r="CP108" s="5">
        <v>1210765.4300000002</v>
      </c>
      <c r="CR108" s="5">
        <v>6024039.7899999982</v>
      </c>
      <c r="CS108" s="5">
        <f>CG108-CR108</f>
        <v>-211077.78999999817</v>
      </c>
      <c r="CT108" s="41">
        <f>IF(CG108=0,"n/a",CR108/(CG108))</f>
        <v>1.0363115723102951</v>
      </c>
      <c r="CU108" s="38"/>
      <c r="DB108" s="5">
        <v>5600307.3699999982</v>
      </c>
      <c r="DC108" s="5">
        <v>6024039.7899999982</v>
      </c>
      <c r="DD108" s="5">
        <f>DC108-DB108</f>
        <v>423732.41999999993</v>
      </c>
    </row>
    <row r="109" spans="1:108" x14ac:dyDescent="0.2">
      <c r="H109" s="7"/>
      <c r="I109" s="7"/>
      <c r="J109" s="7"/>
      <c r="K109" s="7"/>
      <c r="L109" s="7"/>
      <c r="CG109" s="7"/>
      <c r="CH109" s="7"/>
      <c r="CL109" s="7"/>
      <c r="CP109" s="7"/>
    </row>
    <row r="110" spans="1:108" hidden="1" outlineLevel="1" x14ac:dyDescent="0.2">
      <c r="A110" s="3" t="s">
        <v>114</v>
      </c>
      <c r="B110" s="10" t="s">
        <v>325</v>
      </c>
      <c r="C110" s="3" t="s">
        <v>326</v>
      </c>
      <c r="D110" s="3">
        <v>0</v>
      </c>
      <c r="E110" s="3">
        <v>0</v>
      </c>
      <c r="F110" s="3">
        <v>0</v>
      </c>
      <c r="G110" s="3">
        <v>0</v>
      </c>
      <c r="I110" s="29">
        <v>0</v>
      </c>
      <c r="J110" s="29">
        <v>0</v>
      </c>
      <c r="K110" s="31"/>
      <c r="L110" s="29"/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  <c r="AS110" s="3">
        <v>0</v>
      </c>
      <c r="AT110" s="3">
        <v>0</v>
      </c>
      <c r="AU110" s="3">
        <v>0</v>
      </c>
      <c r="AV110" s="3">
        <v>0</v>
      </c>
      <c r="AW110" s="3">
        <v>0</v>
      </c>
      <c r="AX110" s="3">
        <v>0</v>
      </c>
      <c r="AY110" s="3">
        <v>0</v>
      </c>
      <c r="AZ110" s="3">
        <v>0</v>
      </c>
      <c r="BA110" s="3">
        <v>0</v>
      </c>
      <c r="BB110" s="3">
        <v>0</v>
      </c>
      <c r="BC110" s="3">
        <v>0</v>
      </c>
      <c r="BD110" s="3">
        <v>0</v>
      </c>
      <c r="BE110" s="3">
        <v>0</v>
      </c>
      <c r="BF110" s="3">
        <v>0</v>
      </c>
      <c r="BG110" s="3">
        <v>0</v>
      </c>
      <c r="BH110" s="3">
        <v>0</v>
      </c>
      <c r="BI110" s="3">
        <v>0</v>
      </c>
      <c r="BJ110" s="3">
        <v>0</v>
      </c>
      <c r="BK110" s="3">
        <v>0</v>
      </c>
      <c r="BL110" s="3">
        <v>0</v>
      </c>
      <c r="BM110" s="3">
        <v>0</v>
      </c>
      <c r="BN110" s="3">
        <v>0</v>
      </c>
      <c r="BO110" s="3">
        <v>0</v>
      </c>
      <c r="BP110" s="3">
        <v>0</v>
      </c>
      <c r="BQ110" s="3">
        <v>690748</v>
      </c>
      <c r="BR110" s="3">
        <v>0</v>
      </c>
      <c r="BS110" s="3">
        <v>0</v>
      </c>
      <c r="BT110" s="3">
        <v>0</v>
      </c>
      <c r="BU110" s="3">
        <v>0</v>
      </c>
      <c r="BV110" s="3">
        <v>0</v>
      </c>
      <c r="BW110" s="3">
        <v>0</v>
      </c>
      <c r="BX110" s="3">
        <v>0</v>
      </c>
      <c r="BY110" s="3">
        <v>0</v>
      </c>
      <c r="BZ110" s="3">
        <v>0</v>
      </c>
      <c r="CA110" s="3">
        <v>0</v>
      </c>
      <c r="CB110" s="3">
        <v>0</v>
      </c>
      <c r="CC110" s="3">
        <v>0</v>
      </c>
      <c r="CD110" s="3">
        <v>0</v>
      </c>
      <c r="CE110" s="3">
        <v>0</v>
      </c>
      <c r="CF110" s="3">
        <v>0</v>
      </c>
      <c r="CG110" s="29">
        <v>690748</v>
      </c>
      <c r="CI110" s="3">
        <v>0</v>
      </c>
      <c r="CJ110" s="3">
        <v>0</v>
      </c>
      <c r="CK110" s="3">
        <v>0</v>
      </c>
      <c r="CL110" s="3">
        <v>0</v>
      </c>
      <c r="CN110" s="3">
        <v>0</v>
      </c>
      <c r="CO110" s="3">
        <v>0</v>
      </c>
      <c r="CP110" s="3">
        <v>0</v>
      </c>
      <c r="CR110" s="3">
        <v>0</v>
      </c>
      <c r="CS110" s="3">
        <f t="shared" ref="CS110:CS127" si="19">CG110-CR110</f>
        <v>690748</v>
      </c>
      <c r="CT110" s="35">
        <f t="shared" ref="CT110:CT127" si="20">IF(CG110=0,"n/a",CR110/(CG110))</f>
        <v>0</v>
      </c>
      <c r="DB110" s="50">
        <v>0</v>
      </c>
      <c r="DC110" s="3">
        <v>0</v>
      </c>
      <c r="DD110" s="3">
        <f t="shared" ref="DD110:DD127" si="21">DC110-DB110</f>
        <v>0</v>
      </c>
    </row>
    <row r="111" spans="1:108" hidden="1" outlineLevel="1" x14ac:dyDescent="0.2">
      <c r="A111" s="3" t="s">
        <v>327</v>
      </c>
      <c r="B111" s="10" t="s">
        <v>328</v>
      </c>
      <c r="C111" s="3" t="s">
        <v>329</v>
      </c>
      <c r="D111" s="3">
        <v>0</v>
      </c>
      <c r="E111" s="3">
        <v>0</v>
      </c>
      <c r="F111" s="3">
        <v>1152.42</v>
      </c>
      <c r="G111" s="3">
        <v>0</v>
      </c>
      <c r="I111" s="29">
        <v>0</v>
      </c>
      <c r="J111" s="29">
        <v>0</v>
      </c>
      <c r="K111" s="31"/>
      <c r="L111" s="29"/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0</v>
      </c>
      <c r="AL111" s="3">
        <v>0</v>
      </c>
      <c r="AM111" s="3">
        <v>0</v>
      </c>
      <c r="AN111" s="3">
        <v>0</v>
      </c>
      <c r="AO111" s="3">
        <v>0</v>
      </c>
      <c r="AP111" s="3">
        <v>0</v>
      </c>
      <c r="AQ111" s="3">
        <v>0</v>
      </c>
      <c r="AR111" s="3">
        <v>0</v>
      </c>
      <c r="AS111" s="3">
        <v>0</v>
      </c>
      <c r="AT111" s="3">
        <v>0</v>
      </c>
      <c r="AU111" s="3">
        <v>0</v>
      </c>
      <c r="AV111" s="3">
        <v>0</v>
      </c>
      <c r="AW111" s="3">
        <v>0</v>
      </c>
      <c r="AX111" s="3">
        <v>0</v>
      </c>
      <c r="AY111" s="3">
        <v>0</v>
      </c>
      <c r="AZ111" s="3">
        <v>0</v>
      </c>
      <c r="BA111" s="3">
        <v>0</v>
      </c>
      <c r="BB111" s="3">
        <v>0</v>
      </c>
      <c r="BC111" s="3">
        <v>0</v>
      </c>
      <c r="BD111" s="3">
        <v>0</v>
      </c>
      <c r="BE111" s="3">
        <v>0</v>
      </c>
      <c r="BF111" s="3">
        <v>0</v>
      </c>
      <c r="BG111" s="3">
        <v>0</v>
      </c>
      <c r="BH111" s="3">
        <v>0</v>
      </c>
      <c r="BI111" s="3">
        <v>0</v>
      </c>
      <c r="BJ111" s="3">
        <v>0</v>
      </c>
      <c r="BK111" s="3">
        <v>0</v>
      </c>
      <c r="BL111" s="3">
        <v>0</v>
      </c>
      <c r="BM111" s="3">
        <v>0</v>
      </c>
      <c r="BN111" s="3">
        <v>0</v>
      </c>
      <c r="BO111" s="3">
        <v>0</v>
      </c>
      <c r="BP111" s="3">
        <v>0</v>
      </c>
      <c r="BQ111" s="3">
        <v>0</v>
      </c>
      <c r="BR111" s="3">
        <v>0</v>
      </c>
      <c r="BS111" s="3">
        <v>0</v>
      </c>
      <c r="BT111" s="3">
        <v>0</v>
      </c>
      <c r="BU111" s="3">
        <v>0</v>
      </c>
      <c r="BV111" s="3">
        <v>0</v>
      </c>
      <c r="BW111" s="3">
        <v>0</v>
      </c>
      <c r="BX111" s="3">
        <v>0</v>
      </c>
      <c r="BY111" s="3">
        <v>0</v>
      </c>
      <c r="BZ111" s="3">
        <v>0</v>
      </c>
      <c r="CA111" s="3">
        <v>0</v>
      </c>
      <c r="CB111" s="3">
        <v>0</v>
      </c>
      <c r="CC111" s="3">
        <v>0</v>
      </c>
      <c r="CD111" s="3">
        <v>0</v>
      </c>
      <c r="CE111" s="3">
        <v>0</v>
      </c>
      <c r="CF111" s="3">
        <v>0</v>
      </c>
      <c r="CG111" s="29">
        <v>0</v>
      </c>
      <c r="CI111" s="3">
        <v>0</v>
      </c>
      <c r="CJ111" s="3">
        <v>0</v>
      </c>
      <c r="CK111" s="3">
        <v>1597.95</v>
      </c>
      <c r="CL111" s="3">
        <v>1597.95</v>
      </c>
      <c r="CN111" s="3">
        <v>0</v>
      </c>
      <c r="CO111" s="3">
        <v>0</v>
      </c>
      <c r="CP111" s="3">
        <v>0</v>
      </c>
      <c r="CR111" s="3">
        <v>1597.95</v>
      </c>
      <c r="CS111" s="3">
        <f t="shared" si="19"/>
        <v>-1597.95</v>
      </c>
      <c r="CT111" s="35" t="str">
        <f t="shared" si="20"/>
        <v>n/a</v>
      </c>
      <c r="DB111" s="50">
        <v>1152.42</v>
      </c>
      <c r="DC111" s="3">
        <v>1597.95</v>
      </c>
      <c r="DD111" s="3">
        <f t="shared" si="21"/>
        <v>445.53</v>
      </c>
    </row>
    <row r="112" spans="1:108" hidden="1" outlineLevel="1" x14ac:dyDescent="0.2">
      <c r="A112" s="3" t="s">
        <v>115</v>
      </c>
      <c r="B112" s="10" t="s">
        <v>330</v>
      </c>
      <c r="C112" s="3" t="s">
        <v>331</v>
      </c>
      <c r="D112" s="3">
        <v>0</v>
      </c>
      <c r="E112" s="3">
        <v>0</v>
      </c>
      <c r="F112" s="3">
        <v>47745.32</v>
      </c>
      <c r="G112" s="3">
        <v>0</v>
      </c>
      <c r="I112" s="29">
        <v>0</v>
      </c>
      <c r="J112" s="29">
        <v>0</v>
      </c>
      <c r="K112" s="31"/>
      <c r="L112" s="29"/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0</v>
      </c>
      <c r="AH112" s="3">
        <v>0</v>
      </c>
      <c r="AI112" s="3">
        <v>0</v>
      </c>
      <c r="AJ112" s="3">
        <v>0</v>
      </c>
      <c r="AK112" s="3">
        <v>0</v>
      </c>
      <c r="AL112" s="3">
        <v>0</v>
      </c>
      <c r="AM112" s="3">
        <v>0</v>
      </c>
      <c r="AN112" s="3">
        <v>0</v>
      </c>
      <c r="AO112" s="3">
        <v>0</v>
      </c>
      <c r="AP112" s="3">
        <v>0</v>
      </c>
      <c r="AQ112" s="3">
        <v>0</v>
      </c>
      <c r="AR112" s="3">
        <v>0</v>
      </c>
      <c r="AS112" s="3">
        <v>0</v>
      </c>
      <c r="AT112" s="3">
        <v>0</v>
      </c>
      <c r="AU112" s="3">
        <v>0</v>
      </c>
      <c r="AV112" s="3">
        <v>0</v>
      </c>
      <c r="AW112" s="3">
        <v>0</v>
      </c>
      <c r="AX112" s="3">
        <v>0</v>
      </c>
      <c r="AY112" s="3">
        <v>0</v>
      </c>
      <c r="AZ112" s="3">
        <v>0</v>
      </c>
      <c r="BA112" s="3">
        <v>0</v>
      </c>
      <c r="BB112" s="3">
        <v>0</v>
      </c>
      <c r="BC112" s="3">
        <v>0</v>
      </c>
      <c r="BD112" s="3">
        <v>0</v>
      </c>
      <c r="BE112" s="3">
        <v>0</v>
      </c>
      <c r="BF112" s="3">
        <v>0</v>
      </c>
      <c r="BG112" s="3">
        <v>0</v>
      </c>
      <c r="BH112" s="3">
        <v>0</v>
      </c>
      <c r="BI112" s="3">
        <v>0</v>
      </c>
      <c r="BJ112" s="3">
        <v>0</v>
      </c>
      <c r="BK112" s="3">
        <v>0</v>
      </c>
      <c r="BL112" s="3">
        <v>0</v>
      </c>
      <c r="BM112" s="3">
        <v>0</v>
      </c>
      <c r="BN112" s="3">
        <v>0</v>
      </c>
      <c r="BO112" s="3">
        <v>0</v>
      </c>
      <c r="BP112" s="3">
        <v>0</v>
      </c>
      <c r="BQ112" s="3">
        <v>0</v>
      </c>
      <c r="BR112" s="3">
        <v>49726</v>
      </c>
      <c r="BS112" s="3">
        <v>0</v>
      </c>
      <c r="BT112" s="3">
        <v>0</v>
      </c>
      <c r="BU112" s="3">
        <v>0</v>
      </c>
      <c r="BV112" s="3">
        <v>0</v>
      </c>
      <c r="BW112" s="3">
        <v>0</v>
      </c>
      <c r="BX112" s="3">
        <v>0</v>
      </c>
      <c r="BY112" s="3">
        <v>0</v>
      </c>
      <c r="BZ112" s="3">
        <v>0</v>
      </c>
      <c r="CA112" s="3">
        <v>0</v>
      </c>
      <c r="CB112" s="3">
        <v>0</v>
      </c>
      <c r="CC112" s="3">
        <v>0</v>
      </c>
      <c r="CD112" s="3">
        <v>0</v>
      </c>
      <c r="CE112" s="3">
        <v>0</v>
      </c>
      <c r="CF112" s="3">
        <v>0</v>
      </c>
      <c r="CG112" s="29">
        <v>49726</v>
      </c>
      <c r="CI112" s="3">
        <v>0</v>
      </c>
      <c r="CJ112" s="3">
        <v>0</v>
      </c>
      <c r="CK112" s="3">
        <v>60583.87</v>
      </c>
      <c r="CL112" s="3">
        <v>60583.87</v>
      </c>
      <c r="CN112" s="3">
        <v>0</v>
      </c>
      <c r="CO112" s="3">
        <v>0</v>
      </c>
      <c r="CP112" s="3">
        <v>0</v>
      </c>
      <c r="CR112" s="3">
        <v>60583.87</v>
      </c>
      <c r="CS112" s="3">
        <f t="shared" si="19"/>
        <v>-10857.870000000003</v>
      </c>
      <c r="CT112" s="35">
        <f t="shared" si="20"/>
        <v>1.2183539798093552</v>
      </c>
      <c r="DB112" s="50">
        <v>47745.32</v>
      </c>
      <c r="DC112" s="3">
        <v>60583.87</v>
      </c>
      <c r="DD112" s="3">
        <f t="shared" si="21"/>
        <v>12838.550000000003</v>
      </c>
    </row>
    <row r="113" spans="1:108" hidden="1" outlineLevel="1" x14ac:dyDescent="0.2">
      <c r="A113" s="3" t="s">
        <v>332</v>
      </c>
      <c r="B113" s="10" t="s">
        <v>333</v>
      </c>
      <c r="C113" s="3" t="s">
        <v>334</v>
      </c>
      <c r="D113" s="3">
        <v>0</v>
      </c>
      <c r="E113" s="3">
        <v>0</v>
      </c>
      <c r="F113" s="3">
        <v>0</v>
      </c>
      <c r="G113" s="3">
        <v>0</v>
      </c>
      <c r="I113" s="29">
        <v>0</v>
      </c>
      <c r="J113" s="29">
        <v>0</v>
      </c>
      <c r="K113" s="31"/>
      <c r="L113" s="29"/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v>0</v>
      </c>
      <c r="AO113" s="3">
        <v>0</v>
      </c>
      <c r="AP113" s="3">
        <v>0</v>
      </c>
      <c r="AQ113" s="3">
        <v>0</v>
      </c>
      <c r="AR113" s="3">
        <v>0</v>
      </c>
      <c r="AS113" s="3">
        <v>0</v>
      </c>
      <c r="AT113" s="3">
        <v>0</v>
      </c>
      <c r="AU113" s="3">
        <v>0</v>
      </c>
      <c r="AV113" s="3">
        <v>0</v>
      </c>
      <c r="AW113" s="3">
        <v>0</v>
      </c>
      <c r="AX113" s="3">
        <v>0</v>
      </c>
      <c r="AY113" s="3">
        <v>0</v>
      </c>
      <c r="AZ113" s="3">
        <v>0</v>
      </c>
      <c r="BA113" s="3">
        <v>0</v>
      </c>
      <c r="BB113" s="3">
        <v>0</v>
      </c>
      <c r="BC113" s="3">
        <v>0</v>
      </c>
      <c r="BD113" s="3">
        <v>0</v>
      </c>
      <c r="BE113" s="3">
        <v>0</v>
      </c>
      <c r="BF113" s="3">
        <v>0</v>
      </c>
      <c r="BG113" s="3">
        <v>0</v>
      </c>
      <c r="BH113" s="3">
        <v>0</v>
      </c>
      <c r="BI113" s="3">
        <v>0</v>
      </c>
      <c r="BJ113" s="3">
        <v>0</v>
      </c>
      <c r="BK113" s="3">
        <v>0</v>
      </c>
      <c r="BL113" s="3">
        <v>0</v>
      </c>
      <c r="BM113" s="3">
        <v>0</v>
      </c>
      <c r="BN113" s="3">
        <v>0</v>
      </c>
      <c r="BO113" s="3">
        <v>0</v>
      </c>
      <c r="BP113" s="3">
        <v>0</v>
      </c>
      <c r="BQ113" s="3">
        <v>0</v>
      </c>
      <c r="BR113" s="3">
        <v>0</v>
      </c>
      <c r="BS113" s="3">
        <v>0</v>
      </c>
      <c r="BT113" s="3">
        <v>0</v>
      </c>
      <c r="BU113" s="3">
        <v>0</v>
      </c>
      <c r="BV113" s="3">
        <v>0</v>
      </c>
      <c r="BW113" s="3">
        <v>0</v>
      </c>
      <c r="BX113" s="3">
        <v>0</v>
      </c>
      <c r="BY113" s="3">
        <v>0</v>
      </c>
      <c r="BZ113" s="3">
        <v>0</v>
      </c>
      <c r="CA113" s="3">
        <v>0</v>
      </c>
      <c r="CB113" s="3">
        <v>0</v>
      </c>
      <c r="CC113" s="3">
        <v>0</v>
      </c>
      <c r="CD113" s="3">
        <v>0</v>
      </c>
      <c r="CE113" s="3">
        <v>0</v>
      </c>
      <c r="CF113" s="3">
        <v>0</v>
      </c>
      <c r="CG113" s="29">
        <v>0</v>
      </c>
      <c r="CI113" s="3">
        <v>0</v>
      </c>
      <c r="CJ113" s="3">
        <v>0</v>
      </c>
      <c r="CK113" s="3">
        <v>71855.040000000008</v>
      </c>
      <c r="CL113" s="3">
        <v>71855.040000000008</v>
      </c>
      <c r="CN113" s="3">
        <v>0</v>
      </c>
      <c r="CO113" s="3">
        <v>0</v>
      </c>
      <c r="CP113" s="3">
        <v>0</v>
      </c>
      <c r="CR113" s="3">
        <v>71855.040000000008</v>
      </c>
      <c r="CS113" s="3">
        <f t="shared" si="19"/>
        <v>-71855.040000000008</v>
      </c>
      <c r="CT113" s="35" t="str">
        <f t="shared" si="20"/>
        <v>n/a</v>
      </c>
      <c r="DB113" s="50">
        <v>0</v>
      </c>
      <c r="DC113" s="3">
        <v>71855.040000000008</v>
      </c>
      <c r="DD113" s="3">
        <f t="shared" si="21"/>
        <v>71855.040000000008</v>
      </c>
    </row>
    <row r="114" spans="1:108" hidden="1" outlineLevel="1" x14ac:dyDescent="0.2">
      <c r="A114" s="3" t="s">
        <v>116</v>
      </c>
      <c r="B114" s="10" t="s">
        <v>335</v>
      </c>
      <c r="C114" s="3" t="s">
        <v>336</v>
      </c>
      <c r="D114" s="3">
        <v>0</v>
      </c>
      <c r="E114" s="3">
        <v>0</v>
      </c>
      <c r="F114" s="3">
        <v>24942.97</v>
      </c>
      <c r="G114" s="3">
        <v>0</v>
      </c>
      <c r="I114" s="29">
        <v>0</v>
      </c>
      <c r="J114" s="29">
        <v>0</v>
      </c>
      <c r="K114" s="31"/>
      <c r="L114" s="29"/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v>0</v>
      </c>
      <c r="AO114" s="3">
        <v>0</v>
      </c>
      <c r="AP114" s="3">
        <v>0</v>
      </c>
      <c r="AQ114" s="3">
        <v>0</v>
      </c>
      <c r="AR114" s="3">
        <v>0</v>
      </c>
      <c r="AS114" s="3">
        <v>0</v>
      </c>
      <c r="AT114" s="3">
        <v>0</v>
      </c>
      <c r="AU114" s="3">
        <v>0</v>
      </c>
      <c r="AV114" s="3">
        <v>0</v>
      </c>
      <c r="AW114" s="3">
        <v>0</v>
      </c>
      <c r="AX114" s="3">
        <v>0</v>
      </c>
      <c r="AY114" s="3">
        <v>0</v>
      </c>
      <c r="AZ114" s="3">
        <v>0</v>
      </c>
      <c r="BA114" s="3">
        <v>0</v>
      </c>
      <c r="BB114" s="3">
        <v>0</v>
      </c>
      <c r="BC114" s="3">
        <v>0</v>
      </c>
      <c r="BD114" s="3">
        <v>0</v>
      </c>
      <c r="BE114" s="3">
        <v>0</v>
      </c>
      <c r="BF114" s="3">
        <v>0</v>
      </c>
      <c r="BG114" s="3">
        <v>0</v>
      </c>
      <c r="BH114" s="3">
        <v>0</v>
      </c>
      <c r="BI114" s="3">
        <v>0</v>
      </c>
      <c r="BJ114" s="3">
        <v>0</v>
      </c>
      <c r="BK114" s="3">
        <v>0</v>
      </c>
      <c r="BL114" s="3">
        <v>0</v>
      </c>
      <c r="BM114" s="3">
        <v>0</v>
      </c>
      <c r="BN114" s="3">
        <v>0</v>
      </c>
      <c r="BO114" s="3">
        <v>0</v>
      </c>
      <c r="BP114" s="3">
        <v>0</v>
      </c>
      <c r="BQ114" s="3">
        <v>0</v>
      </c>
      <c r="BR114" s="3">
        <v>0</v>
      </c>
      <c r="BS114" s="3">
        <v>21700</v>
      </c>
      <c r="BT114" s="3">
        <v>0</v>
      </c>
      <c r="BU114" s="3">
        <v>0</v>
      </c>
      <c r="BV114" s="3">
        <v>0</v>
      </c>
      <c r="BW114" s="3">
        <v>0</v>
      </c>
      <c r="BX114" s="3">
        <v>0</v>
      </c>
      <c r="BY114" s="3">
        <v>0</v>
      </c>
      <c r="BZ114" s="3">
        <v>0</v>
      </c>
      <c r="CA114" s="3">
        <v>0</v>
      </c>
      <c r="CB114" s="3">
        <v>0</v>
      </c>
      <c r="CC114" s="3">
        <v>0</v>
      </c>
      <c r="CD114" s="3">
        <v>0</v>
      </c>
      <c r="CE114" s="3">
        <v>0</v>
      </c>
      <c r="CF114" s="3">
        <v>0</v>
      </c>
      <c r="CG114" s="29">
        <v>21700</v>
      </c>
      <c r="CI114" s="3">
        <v>0</v>
      </c>
      <c r="CJ114" s="3">
        <v>0</v>
      </c>
      <c r="CK114" s="3">
        <v>25170.06</v>
      </c>
      <c r="CL114" s="3">
        <v>25170.06</v>
      </c>
      <c r="CN114" s="3">
        <v>0</v>
      </c>
      <c r="CO114" s="3">
        <v>0</v>
      </c>
      <c r="CP114" s="3">
        <v>0</v>
      </c>
      <c r="CR114" s="3">
        <v>25170.06</v>
      </c>
      <c r="CS114" s="3">
        <f t="shared" si="19"/>
        <v>-3470.0600000000013</v>
      </c>
      <c r="CT114" s="35">
        <f t="shared" si="20"/>
        <v>1.1599105990783412</v>
      </c>
      <c r="DB114" s="50">
        <v>24942.97</v>
      </c>
      <c r="DC114" s="3">
        <v>25170.06</v>
      </c>
      <c r="DD114" s="3">
        <f t="shared" si="21"/>
        <v>227.09000000000015</v>
      </c>
    </row>
    <row r="115" spans="1:108" hidden="1" outlineLevel="1" x14ac:dyDescent="0.2">
      <c r="A115" s="3" t="s">
        <v>117</v>
      </c>
      <c r="B115" s="10" t="s">
        <v>337</v>
      </c>
      <c r="C115" s="3" t="s">
        <v>338</v>
      </c>
      <c r="D115" s="3">
        <v>28158.83</v>
      </c>
      <c r="E115" s="3">
        <v>0</v>
      </c>
      <c r="F115" s="3">
        <v>46370.840000000004</v>
      </c>
      <c r="G115" s="3">
        <v>0</v>
      </c>
      <c r="I115" s="29">
        <v>0</v>
      </c>
      <c r="J115" s="29">
        <v>0</v>
      </c>
      <c r="K115" s="31"/>
      <c r="L115" s="29"/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3">
        <v>0</v>
      </c>
      <c r="AU115" s="3">
        <v>0</v>
      </c>
      <c r="AV115" s="3">
        <v>0</v>
      </c>
      <c r="AW115" s="3">
        <v>0</v>
      </c>
      <c r="AX115" s="3">
        <v>0</v>
      </c>
      <c r="AY115" s="3">
        <v>0</v>
      </c>
      <c r="AZ115" s="3">
        <v>0</v>
      </c>
      <c r="BA115" s="3">
        <v>0</v>
      </c>
      <c r="BB115" s="3">
        <v>0</v>
      </c>
      <c r="BC115" s="3">
        <v>0</v>
      </c>
      <c r="BD115" s="3">
        <v>0</v>
      </c>
      <c r="BE115" s="3">
        <v>0</v>
      </c>
      <c r="BF115" s="3">
        <v>0</v>
      </c>
      <c r="BG115" s="3">
        <v>0</v>
      </c>
      <c r="BH115" s="3">
        <v>0</v>
      </c>
      <c r="BI115" s="3">
        <v>0</v>
      </c>
      <c r="BJ115" s="3">
        <v>0</v>
      </c>
      <c r="BK115" s="3">
        <v>0</v>
      </c>
      <c r="BL115" s="3">
        <v>0</v>
      </c>
      <c r="BM115" s="3">
        <v>0</v>
      </c>
      <c r="BN115" s="3">
        <v>0</v>
      </c>
      <c r="BO115" s="3">
        <v>0</v>
      </c>
      <c r="BP115" s="3">
        <v>0</v>
      </c>
      <c r="BQ115" s="3">
        <v>0</v>
      </c>
      <c r="BR115" s="3">
        <v>0</v>
      </c>
      <c r="BS115" s="3">
        <v>0</v>
      </c>
      <c r="BT115" s="3">
        <v>63790</v>
      </c>
      <c r="BU115" s="3">
        <v>0</v>
      </c>
      <c r="BV115" s="3">
        <v>0</v>
      </c>
      <c r="BW115" s="3">
        <v>0</v>
      </c>
      <c r="BX115" s="3">
        <v>0</v>
      </c>
      <c r="BY115" s="3">
        <v>0</v>
      </c>
      <c r="BZ115" s="3">
        <v>0</v>
      </c>
      <c r="CA115" s="3">
        <v>0</v>
      </c>
      <c r="CB115" s="3">
        <v>0</v>
      </c>
      <c r="CC115" s="3">
        <v>0</v>
      </c>
      <c r="CD115" s="3">
        <v>0</v>
      </c>
      <c r="CE115" s="3">
        <v>0</v>
      </c>
      <c r="CF115" s="3">
        <v>0</v>
      </c>
      <c r="CG115" s="29">
        <v>63790</v>
      </c>
      <c r="CI115" s="3">
        <v>17940.73</v>
      </c>
      <c r="CJ115" s="3">
        <v>0</v>
      </c>
      <c r="CK115" s="3">
        <v>57219.16</v>
      </c>
      <c r="CL115" s="3">
        <v>75159.89</v>
      </c>
      <c r="CN115" s="3">
        <v>0</v>
      </c>
      <c r="CO115" s="3">
        <v>0</v>
      </c>
      <c r="CP115" s="3">
        <v>0</v>
      </c>
      <c r="CR115" s="3">
        <v>75159.89</v>
      </c>
      <c r="CS115" s="3">
        <f t="shared" si="19"/>
        <v>-11369.89</v>
      </c>
      <c r="CT115" s="35">
        <f t="shared" si="20"/>
        <v>1.1782393792130428</v>
      </c>
      <c r="DB115" s="50">
        <v>74529.67</v>
      </c>
      <c r="DC115" s="3">
        <v>75159.89</v>
      </c>
      <c r="DD115" s="3">
        <f t="shared" si="21"/>
        <v>630.22000000000116</v>
      </c>
    </row>
    <row r="116" spans="1:108" hidden="1" outlineLevel="1" x14ac:dyDescent="0.2">
      <c r="A116" s="3" t="s">
        <v>118</v>
      </c>
      <c r="B116" s="10" t="s">
        <v>339</v>
      </c>
      <c r="C116" s="3" t="s">
        <v>340</v>
      </c>
      <c r="D116" s="3">
        <v>0</v>
      </c>
      <c r="E116" s="3">
        <v>0</v>
      </c>
      <c r="F116" s="3">
        <v>5218.37</v>
      </c>
      <c r="G116" s="3">
        <v>0</v>
      </c>
      <c r="I116" s="29">
        <v>0</v>
      </c>
      <c r="J116" s="29">
        <v>0</v>
      </c>
      <c r="K116" s="31"/>
      <c r="L116" s="29"/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v>0</v>
      </c>
      <c r="AU116" s="3">
        <v>0</v>
      </c>
      <c r="AV116" s="3">
        <v>0</v>
      </c>
      <c r="AW116" s="3">
        <v>0</v>
      </c>
      <c r="AX116" s="3">
        <v>0</v>
      </c>
      <c r="AY116" s="3">
        <v>0</v>
      </c>
      <c r="AZ116" s="3">
        <v>0</v>
      </c>
      <c r="BA116" s="3">
        <v>0</v>
      </c>
      <c r="BB116" s="3">
        <v>0</v>
      </c>
      <c r="BC116" s="3">
        <v>0</v>
      </c>
      <c r="BD116" s="3">
        <v>0</v>
      </c>
      <c r="BE116" s="3">
        <v>0</v>
      </c>
      <c r="BF116" s="3">
        <v>0</v>
      </c>
      <c r="BG116" s="3">
        <v>0</v>
      </c>
      <c r="BH116" s="3">
        <v>0</v>
      </c>
      <c r="BI116" s="3">
        <v>0</v>
      </c>
      <c r="BJ116" s="3">
        <v>0</v>
      </c>
      <c r="BK116" s="3">
        <v>0</v>
      </c>
      <c r="BL116" s="3">
        <v>0</v>
      </c>
      <c r="BM116" s="3">
        <v>0</v>
      </c>
      <c r="BN116" s="3">
        <v>0</v>
      </c>
      <c r="BO116" s="3">
        <v>0</v>
      </c>
      <c r="BP116" s="3">
        <v>0</v>
      </c>
      <c r="BQ116" s="3">
        <v>0</v>
      </c>
      <c r="BR116" s="3">
        <v>0</v>
      </c>
      <c r="BS116" s="3">
        <v>0</v>
      </c>
      <c r="BT116" s="3">
        <v>0</v>
      </c>
      <c r="BU116" s="3">
        <v>5500</v>
      </c>
      <c r="BV116" s="3">
        <v>0</v>
      </c>
      <c r="BW116" s="3">
        <v>0</v>
      </c>
      <c r="BX116" s="3">
        <v>0</v>
      </c>
      <c r="BY116" s="3">
        <v>0</v>
      </c>
      <c r="BZ116" s="3">
        <v>0</v>
      </c>
      <c r="CA116" s="3">
        <v>0</v>
      </c>
      <c r="CB116" s="3">
        <v>0</v>
      </c>
      <c r="CC116" s="3">
        <v>0</v>
      </c>
      <c r="CD116" s="3">
        <v>0</v>
      </c>
      <c r="CE116" s="3">
        <v>0</v>
      </c>
      <c r="CF116" s="3">
        <v>0</v>
      </c>
      <c r="CG116" s="29">
        <v>5500</v>
      </c>
      <c r="CI116" s="3">
        <v>0</v>
      </c>
      <c r="CJ116" s="3">
        <v>0</v>
      </c>
      <c r="CK116" s="3">
        <v>5772.67</v>
      </c>
      <c r="CL116" s="3">
        <v>5772.67</v>
      </c>
      <c r="CN116" s="3">
        <v>0</v>
      </c>
      <c r="CO116" s="3">
        <v>0</v>
      </c>
      <c r="CP116" s="3">
        <v>0</v>
      </c>
      <c r="CR116" s="3">
        <v>5772.67</v>
      </c>
      <c r="CS116" s="3">
        <f t="shared" si="19"/>
        <v>-272.67000000000007</v>
      </c>
      <c r="CT116" s="35">
        <f t="shared" si="20"/>
        <v>1.0495763636363638</v>
      </c>
      <c r="DB116" s="50">
        <v>5218.37</v>
      </c>
      <c r="DC116" s="3">
        <v>5772.67</v>
      </c>
      <c r="DD116" s="3">
        <f t="shared" si="21"/>
        <v>554.30000000000018</v>
      </c>
    </row>
    <row r="117" spans="1:108" hidden="1" outlineLevel="1" x14ac:dyDescent="0.2">
      <c r="A117" s="3" t="s">
        <v>119</v>
      </c>
      <c r="B117" s="10" t="s">
        <v>341</v>
      </c>
      <c r="C117" s="3" t="s">
        <v>342</v>
      </c>
      <c r="D117" s="3">
        <v>0</v>
      </c>
      <c r="E117" s="3">
        <v>0</v>
      </c>
      <c r="F117" s="3">
        <v>43024.07</v>
      </c>
      <c r="G117" s="3">
        <v>0</v>
      </c>
      <c r="I117" s="29">
        <v>0</v>
      </c>
      <c r="J117" s="29">
        <v>0</v>
      </c>
      <c r="K117" s="31"/>
      <c r="L117" s="29"/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v>0</v>
      </c>
      <c r="AU117" s="3">
        <v>0</v>
      </c>
      <c r="AV117" s="3">
        <v>0</v>
      </c>
      <c r="AW117" s="3">
        <v>0</v>
      </c>
      <c r="AX117" s="3">
        <v>0</v>
      </c>
      <c r="AY117" s="3">
        <v>0</v>
      </c>
      <c r="AZ117" s="3">
        <v>0</v>
      </c>
      <c r="BA117" s="3">
        <v>0</v>
      </c>
      <c r="BB117" s="3">
        <v>0</v>
      </c>
      <c r="BC117" s="3">
        <v>0</v>
      </c>
      <c r="BD117" s="3">
        <v>0</v>
      </c>
      <c r="BE117" s="3">
        <v>0</v>
      </c>
      <c r="BF117" s="3">
        <v>0</v>
      </c>
      <c r="BG117" s="3">
        <v>0</v>
      </c>
      <c r="BH117" s="3">
        <v>0</v>
      </c>
      <c r="BI117" s="3">
        <v>0</v>
      </c>
      <c r="BJ117" s="3">
        <v>0</v>
      </c>
      <c r="BK117" s="3">
        <v>0</v>
      </c>
      <c r="BL117" s="3">
        <v>0</v>
      </c>
      <c r="BM117" s="3">
        <v>0</v>
      </c>
      <c r="BN117" s="3">
        <v>0</v>
      </c>
      <c r="BO117" s="3">
        <v>0</v>
      </c>
      <c r="BP117" s="3">
        <v>0</v>
      </c>
      <c r="BQ117" s="3">
        <v>0</v>
      </c>
      <c r="BR117" s="3">
        <v>0</v>
      </c>
      <c r="BS117" s="3">
        <v>0</v>
      </c>
      <c r="BT117" s="3">
        <v>0</v>
      </c>
      <c r="BU117" s="3">
        <v>0</v>
      </c>
      <c r="BV117" s="3">
        <v>44200</v>
      </c>
      <c r="BW117" s="3">
        <v>0</v>
      </c>
      <c r="BX117" s="3">
        <v>0</v>
      </c>
      <c r="BY117" s="3">
        <v>0</v>
      </c>
      <c r="BZ117" s="3">
        <v>0</v>
      </c>
      <c r="CA117" s="3">
        <v>0</v>
      </c>
      <c r="CB117" s="3">
        <v>0</v>
      </c>
      <c r="CC117" s="3">
        <v>0</v>
      </c>
      <c r="CD117" s="3">
        <v>0</v>
      </c>
      <c r="CE117" s="3">
        <v>0</v>
      </c>
      <c r="CF117" s="3">
        <v>0</v>
      </c>
      <c r="CG117" s="29">
        <v>44200</v>
      </c>
      <c r="CI117" s="3">
        <v>0</v>
      </c>
      <c r="CJ117" s="3">
        <v>0</v>
      </c>
      <c r="CK117" s="3">
        <v>42637.23</v>
      </c>
      <c r="CL117" s="3">
        <v>42637.23</v>
      </c>
      <c r="CN117" s="3">
        <v>0</v>
      </c>
      <c r="CO117" s="3">
        <v>0</v>
      </c>
      <c r="CP117" s="3">
        <v>0</v>
      </c>
      <c r="CR117" s="3">
        <v>42637.23</v>
      </c>
      <c r="CS117" s="3">
        <f t="shared" si="19"/>
        <v>1562.7699999999968</v>
      </c>
      <c r="CT117" s="35">
        <f t="shared" si="20"/>
        <v>0.96464321266968334</v>
      </c>
      <c r="DB117" s="50">
        <v>43024.07</v>
      </c>
      <c r="DC117" s="3">
        <v>42637.23</v>
      </c>
      <c r="DD117" s="3">
        <f t="shared" si="21"/>
        <v>-386.83999999999651</v>
      </c>
    </row>
    <row r="118" spans="1:108" hidden="1" outlineLevel="1" x14ac:dyDescent="0.2">
      <c r="A118" s="3" t="s">
        <v>120</v>
      </c>
      <c r="B118" s="10" t="s">
        <v>343</v>
      </c>
      <c r="C118" s="3" t="s">
        <v>344</v>
      </c>
      <c r="D118" s="3">
        <v>548.35</v>
      </c>
      <c r="E118" s="3">
        <v>1610.4</v>
      </c>
      <c r="F118" s="3">
        <v>267309.87</v>
      </c>
      <c r="G118" s="3">
        <v>0</v>
      </c>
      <c r="I118" s="29">
        <v>0</v>
      </c>
      <c r="J118" s="29">
        <v>0</v>
      </c>
      <c r="K118" s="31"/>
      <c r="L118" s="29"/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  <c r="AN118" s="3">
        <v>0</v>
      </c>
      <c r="AO118" s="3">
        <v>0</v>
      </c>
      <c r="AP118" s="3">
        <v>0</v>
      </c>
      <c r="AQ118" s="3">
        <v>0</v>
      </c>
      <c r="AR118" s="3">
        <v>0</v>
      </c>
      <c r="AS118" s="3">
        <v>0</v>
      </c>
      <c r="AT118" s="3">
        <v>0</v>
      </c>
      <c r="AU118" s="3">
        <v>0</v>
      </c>
      <c r="AV118" s="3">
        <v>0</v>
      </c>
      <c r="AW118" s="3">
        <v>0</v>
      </c>
      <c r="AX118" s="3">
        <v>0</v>
      </c>
      <c r="AY118" s="3">
        <v>0</v>
      </c>
      <c r="AZ118" s="3">
        <v>0</v>
      </c>
      <c r="BA118" s="3">
        <v>0</v>
      </c>
      <c r="BB118" s="3">
        <v>0</v>
      </c>
      <c r="BC118" s="3">
        <v>0</v>
      </c>
      <c r="BD118" s="3">
        <v>0</v>
      </c>
      <c r="BE118" s="3">
        <v>0</v>
      </c>
      <c r="BF118" s="3">
        <v>0</v>
      </c>
      <c r="BG118" s="3">
        <v>0</v>
      </c>
      <c r="BH118" s="3">
        <v>0</v>
      </c>
      <c r="BI118" s="3">
        <v>0</v>
      </c>
      <c r="BJ118" s="3">
        <v>0</v>
      </c>
      <c r="BK118" s="3">
        <v>0</v>
      </c>
      <c r="BL118" s="3">
        <v>0</v>
      </c>
      <c r="BM118" s="3">
        <v>0</v>
      </c>
      <c r="BN118" s="3">
        <v>0</v>
      </c>
      <c r="BO118" s="3">
        <v>0</v>
      </c>
      <c r="BP118" s="3">
        <v>0</v>
      </c>
      <c r="BQ118" s="3">
        <v>0</v>
      </c>
      <c r="BR118" s="3">
        <v>0</v>
      </c>
      <c r="BS118" s="3">
        <v>0</v>
      </c>
      <c r="BT118" s="3">
        <v>0</v>
      </c>
      <c r="BU118" s="3">
        <v>0</v>
      </c>
      <c r="BV118" s="3">
        <v>0</v>
      </c>
      <c r="BW118" s="3">
        <v>310225</v>
      </c>
      <c r="BX118" s="3">
        <v>0</v>
      </c>
      <c r="BY118" s="3">
        <v>0</v>
      </c>
      <c r="BZ118" s="3">
        <v>0</v>
      </c>
      <c r="CA118" s="3">
        <v>0</v>
      </c>
      <c r="CB118" s="3">
        <v>0</v>
      </c>
      <c r="CC118" s="3">
        <v>0</v>
      </c>
      <c r="CD118" s="3">
        <v>0</v>
      </c>
      <c r="CE118" s="3">
        <v>0</v>
      </c>
      <c r="CF118" s="3">
        <v>0</v>
      </c>
      <c r="CG118" s="29">
        <v>310225</v>
      </c>
      <c r="CI118" s="3">
        <v>1128.25</v>
      </c>
      <c r="CJ118" s="3">
        <v>9069.49</v>
      </c>
      <c r="CK118" s="3">
        <v>284533.8</v>
      </c>
      <c r="CL118" s="3">
        <v>294731.53999999998</v>
      </c>
      <c r="CN118" s="3">
        <v>0</v>
      </c>
      <c r="CO118" s="3">
        <v>0</v>
      </c>
      <c r="CP118" s="3">
        <v>0</v>
      </c>
      <c r="CR118" s="3">
        <v>294731.53999999998</v>
      </c>
      <c r="CS118" s="3">
        <f t="shared" si="19"/>
        <v>15493.460000000021</v>
      </c>
      <c r="CT118" s="35">
        <f t="shared" si="20"/>
        <v>0.95005734547505838</v>
      </c>
      <c r="DB118" s="50">
        <v>269468.62</v>
      </c>
      <c r="DC118" s="3">
        <v>294731.53999999998</v>
      </c>
      <c r="DD118" s="3">
        <f t="shared" si="21"/>
        <v>25262.919999999984</v>
      </c>
    </row>
    <row r="119" spans="1:108" hidden="1" outlineLevel="1" x14ac:dyDescent="0.2">
      <c r="A119" s="3" t="s">
        <v>121</v>
      </c>
      <c r="B119" s="10" t="s">
        <v>345</v>
      </c>
      <c r="C119" s="3" t="s">
        <v>346</v>
      </c>
      <c r="D119" s="3">
        <v>0</v>
      </c>
      <c r="E119" s="3">
        <v>0</v>
      </c>
      <c r="F119" s="3">
        <v>169388.12</v>
      </c>
      <c r="G119" s="3">
        <v>69136.290000000008</v>
      </c>
      <c r="I119" s="29">
        <v>0</v>
      </c>
      <c r="J119" s="29">
        <v>0</v>
      </c>
      <c r="K119" s="31"/>
      <c r="L119" s="29"/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3">
        <v>0</v>
      </c>
      <c r="AP119" s="3">
        <v>0</v>
      </c>
      <c r="AQ119" s="3">
        <v>0</v>
      </c>
      <c r="AR119" s="3">
        <v>0</v>
      </c>
      <c r="AS119" s="3">
        <v>0</v>
      </c>
      <c r="AT119" s="3">
        <v>0</v>
      </c>
      <c r="AU119" s="3">
        <v>0</v>
      </c>
      <c r="AV119" s="3">
        <v>0</v>
      </c>
      <c r="AW119" s="3">
        <v>0</v>
      </c>
      <c r="AX119" s="3">
        <v>0</v>
      </c>
      <c r="AY119" s="3">
        <v>0</v>
      </c>
      <c r="AZ119" s="3">
        <v>0</v>
      </c>
      <c r="BA119" s="3">
        <v>0</v>
      </c>
      <c r="BB119" s="3">
        <v>0</v>
      </c>
      <c r="BC119" s="3">
        <v>0</v>
      </c>
      <c r="BD119" s="3">
        <v>0</v>
      </c>
      <c r="BE119" s="3">
        <v>0</v>
      </c>
      <c r="BF119" s="3">
        <v>0</v>
      </c>
      <c r="BG119" s="3">
        <v>0</v>
      </c>
      <c r="BH119" s="3">
        <v>0</v>
      </c>
      <c r="BI119" s="3">
        <v>0</v>
      </c>
      <c r="BJ119" s="3">
        <v>0</v>
      </c>
      <c r="BK119" s="3">
        <v>0</v>
      </c>
      <c r="BL119" s="3">
        <v>0</v>
      </c>
      <c r="BM119" s="3">
        <v>0</v>
      </c>
      <c r="BN119" s="3">
        <v>0</v>
      </c>
      <c r="BO119" s="3">
        <v>0</v>
      </c>
      <c r="BP119" s="3">
        <v>0</v>
      </c>
      <c r="BQ119" s="3">
        <v>0</v>
      </c>
      <c r="BR119" s="3">
        <v>0</v>
      </c>
      <c r="BS119" s="3">
        <v>0</v>
      </c>
      <c r="BT119" s="3">
        <v>0</v>
      </c>
      <c r="BU119" s="3">
        <v>0</v>
      </c>
      <c r="BV119" s="3">
        <v>0</v>
      </c>
      <c r="BW119" s="3">
        <v>0</v>
      </c>
      <c r="BX119" s="3">
        <v>179000</v>
      </c>
      <c r="BY119" s="3">
        <v>0</v>
      </c>
      <c r="BZ119" s="3">
        <v>0</v>
      </c>
      <c r="CA119" s="3">
        <v>0</v>
      </c>
      <c r="CB119" s="3">
        <v>0</v>
      </c>
      <c r="CC119" s="3">
        <v>0</v>
      </c>
      <c r="CD119" s="3">
        <v>0</v>
      </c>
      <c r="CE119" s="3">
        <v>0</v>
      </c>
      <c r="CF119" s="3">
        <v>0</v>
      </c>
      <c r="CG119" s="29">
        <v>179000</v>
      </c>
      <c r="CI119" s="3">
        <v>0</v>
      </c>
      <c r="CJ119" s="3">
        <v>0</v>
      </c>
      <c r="CK119" s="3">
        <v>195844.6</v>
      </c>
      <c r="CL119" s="3">
        <v>195844.6</v>
      </c>
      <c r="CN119" s="3">
        <v>0</v>
      </c>
      <c r="CO119" s="3">
        <v>0</v>
      </c>
      <c r="CP119" s="3">
        <v>0</v>
      </c>
      <c r="CR119" s="3">
        <v>195844.6</v>
      </c>
      <c r="CS119" s="3">
        <f t="shared" si="19"/>
        <v>-16844.600000000006</v>
      </c>
      <c r="CT119" s="35">
        <f t="shared" si="20"/>
        <v>1.0941039106145252</v>
      </c>
      <c r="DB119" s="50">
        <v>238524.41</v>
      </c>
      <c r="DC119" s="3">
        <v>195844.6</v>
      </c>
      <c r="DD119" s="3">
        <f t="shared" si="21"/>
        <v>-42679.81</v>
      </c>
    </row>
    <row r="120" spans="1:108" hidden="1" outlineLevel="1" x14ac:dyDescent="0.2">
      <c r="A120" s="3" t="s">
        <v>122</v>
      </c>
      <c r="B120" s="10" t="s">
        <v>347</v>
      </c>
      <c r="C120" s="3" t="s">
        <v>348</v>
      </c>
      <c r="D120" s="3">
        <v>0</v>
      </c>
      <c r="E120" s="3">
        <v>0</v>
      </c>
      <c r="F120" s="3">
        <v>89517.150000000009</v>
      </c>
      <c r="G120" s="3">
        <v>0</v>
      </c>
      <c r="I120" s="29">
        <v>0</v>
      </c>
      <c r="J120" s="29">
        <v>0</v>
      </c>
      <c r="K120" s="31"/>
      <c r="L120" s="29"/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3">
        <v>0</v>
      </c>
      <c r="AO120" s="3">
        <v>0</v>
      </c>
      <c r="AP120" s="3">
        <v>0</v>
      </c>
      <c r="AQ120" s="3">
        <v>0</v>
      </c>
      <c r="AR120" s="3">
        <v>0</v>
      </c>
      <c r="AS120" s="3">
        <v>0</v>
      </c>
      <c r="AT120" s="3">
        <v>0</v>
      </c>
      <c r="AU120" s="3">
        <v>0</v>
      </c>
      <c r="AV120" s="3">
        <v>0</v>
      </c>
      <c r="AW120" s="3">
        <v>0</v>
      </c>
      <c r="AX120" s="3">
        <v>0</v>
      </c>
      <c r="AY120" s="3">
        <v>0</v>
      </c>
      <c r="AZ120" s="3">
        <v>0</v>
      </c>
      <c r="BA120" s="3">
        <v>0</v>
      </c>
      <c r="BB120" s="3">
        <v>0</v>
      </c>
      <c r="BC120" s="3">
        <v>0</v>
      </c>
      <c r="BD120" s="3">
        <v>0</v>
      </c>
      <c r="BE120" s="3">
        <v>0</v>
      </c>
      <c r="BF120" s="3">
        <v>0</v>
      </c>
      <c r="BG120" s="3">
        <v>0</v>
      </c>
      <c r="BH120" s="3">
        <v>0</v>
      </c>
      <c r="BI120" s="3">
        <v>0</v>
      </c>
      <c r="BJ120" s="3">
        <v>0</v>
      </c>
      <c r="BK120" s="3">
        <v>0</v>
      </c>
      <c r="BL120" s="3">
        <v>0</v>
      </c>
      <c r="BM120" s="3">
        <v>0</v>
      </c>
      <c r="BN120" s="3">
        <v>0</v>
      </c>
      <c r="BO120" s="3">
        <v>0</v>
      </c>
      <c r="BP120" s="3">
        <v>0</v>
      </c>
      <c r="BQ120" s="3">
        <v>0</v>
      </c>
      <c r="BR120" s="3">
        <v>0</v>
      </c>
      <c r="BS120" s="3">
        <v>0</v>
      </c>
      <c r="BT120" s="3">
        <v>0</v>
      </c>
      <c r="BU120" s="3">
        <v>0</v>
      </c>
      <c r="BV120" s="3">
        <v>0</v>
      </c>
      <c r="BW120" s="3">
        <v>0</v>
      </c>
      <c r="BX120" s="3">
        <v>0</v>
      </c>
      <c r="BY120" s="3">
        <v>151500</v>
      </c>
      <c r="BZ120" s="3">
        <v>0</v>
      </c>
      <c r="CA120" s="3">
        <v>0</v>
      </c>
      <c r="CB120" s="3">
        <v>0</v>
      </c>
      <c r="CC120" s="3">
        <v>0</v>
      </c>
      <c r="CD120" s="3">
        <v>0</v>
      </c>
      <c r="CE120" s="3">
        <v>0</v>
      </c>
      <c r="CF120" s="3">
        <v>0</v>
      </c>
      <c r="CG120" s="29">
        <v>151500</v>
      </c>
      <c r="CI120" s="3">
        <v>0</v>
      </c>
      <c r="CJ120" s="3">
        <v>0</v>
      </c>
      <c r="CK120" s="3">
        <v>72242.62</v>
      </c>
      <c r="CL120" s="3">
        <v>72242.62</v>
      </c>
      <c r="CN120" s="3">
        <v>0</v>
      </c>
      <c r="CO120" s="3">
        <v>0</v>
      </c>
      <c r="CP120" s="3">
        <v>0</v>
      </c>
      <c r="CR120" s="3">
        <v>72242.62</v>
      </c>
      <c r="CS120" s="3">
        <f t="shared" si="19"/>
        <v>79257.38</v>
      </c>
      <c r="CT120" s="35">
        <f t="shared" si="20"/>
        <v>0.47684897689768974</v>
      </c>
      <c r="DB120" s="50">
        <v>89517.150000000009</v>
      </c>
      <c r="DC120" s="3">
        <v>72242.62</v>
      </c>
      <c r="DD120" s="3">
        <f t="shared" si="21"/>
        <v>-17274.530000000013</v>
      </c>
    </row>
    <row r="121" spans="1:108" hidden="1" outlineLevel="1" x14ac:dyDescent="0.2">
      <c r="A121" s="3" t="s">
        <v>123</v>
      </c>
      <c r="B121" s="10" t="s">
        <v>349</v>
      </c>
      <c r="C121" s="3" t="s">
        <v>350</v>
      </c>
      <c r="D121" s="3">
        <v>0</v>
      </c>
      <c r="E121" s="3">
        <v>0</v>
      </c>
      <c r="F121" s="3">
        <v>82996.75</v>
      </c>
      <c r="G121" s="3">
        <v>0</v>
      </c>
      <c r="I121" s="29">
        <v>0</v>
      </c>
      <c r="J121" s="29">
        <v>0</v>
      </c>
      <c r="K121" s="31"/>
      <c r="L121" s="29"/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3">
        <v>0</v>
      </c>
      <c r="AO121" s="3">
        <v>0</v>
      </c>
      <c r="AP121" s="3">
        <v>0</v>
      </c>
      <c r="AQ121" s="3">
        <v>0</v>
      </c>
      <c r="AR121" s="3">
        <v>0</v>
      </c>
      <c r="AS121" s="3">
        <v>0</v>
      </c>
      <c r="AT121" s="3">
        <v>0</v>
      </c>
      <c r="AU121" s="3">
        <v>0</v>
      </c>
      <c r="AV121" s="3">
        <v>0</v>
      </c>
      <c r="AW121" s="3">
        <v>0</v>
      </c>
      <c r="AX121" s="3">
        <v>0</v>
      </c>
      <c r="AY121" s="3">
        <v>0</v>
      </c>
      <c r="AZ121" s="3">
        <v>0</v>
      </c>
      <c r="BA121" s="3">
        <v>0</v>
      </c>
      <c r="BB121" s="3">
        <v>0</v>
      </c>
      <c r="BC121" s="3">
        <v>0</v>
      </c>
      <c r="BD121" s="3">
        <v>0</v>
      </c>
      <c r="BE121" s="3">
        <v>0</v>
      </c>
      <c r="BF121" s="3">
        <v>0</v>
      </c>
      <c r="BG121" s="3">
        <v>0</v>
      </c>
      <c r="BH121" s="3">
        <v>0</v>
      </c>
      <c r="BI121" s="3">
        <v>0</v>
      </c>
      <c r="BJ121" s="3">
        <v>0</v>
      </c>
      <c r="BK121" s="3">
        <v>0</v>
      </c>
      <c r="BL121" s="3">
        <v>0</v>
      </c>
      <c r="BM121" s="3">
        <v>0</v>
      </c>
      <c r="BN121" s="3">
        <v>0</v>
      </c>
      <c r="BO121" s="3">
        <v>0</v>
      </c>
      <c r="BP121" s="3">
        <v>0</v>
      </c>
      <c r="BQ121" s="3">
        <v>0</v>
      </c>
      <c r="BR121" s="3">
        <v>0</v>
      </c>
      <c r="BS121" s="3">
        <v>0</v>
      </c>
      <c r="BT121" s="3">
        <v>0</v>
      </c>
      <c r="BU121" s="3">
        <v>0</v>
      </c>
      <c r="BV121" s="3">
        <v>0</v>
      </c>
      <c r="BW121" s="3">
        <v>0</v>
      </c>
      <c r="BX121" s="3">
        <v>0</v>
      </c>
      <c r="BY121" s="3">
        <v>0</v>
      </c>
      <c r="BZ121" s="3">
        <v>83000</v>
      </c>
      <c r="CA121" s="3">
        <v>0</v>
      </c>
      <c r="CB121" s="3">
        <v>0</v>
      </c>
      <c r="CC121" s="3">
        <v>0</v>
      </c>
      <c r="CD121" s="3">
        <v>0</v>
      </c>
      <c r="CE121" s="3">
        <v>0</v>
      </c>
      <c r="CF121" s="3">
        <v>0</v>
      </c>
      <c r="CG121" s="29">
        <v>83000</v>
      </c>
      <c r="CI121" s="3">
        <v>0</v>
      </c>
      <c r="CJ121" s="3">
        <v>0</v>
      </c>
      <c r="CK121" s="3">
        <v>80485.25</v>
      </c>
      <c r="CL121" s="3">
        <v>80485.25</v>
      </c>
      <c r="CN121" s="3">
        <v>0</v>
      </c>
      <c r="CO121" s="3">
        <v>0</v>
      </c>
      <c r="CP121" s="3">
        <v>0</v>
      </c>
      <c r="CR121" s="3">
        <v>80485.25</v>
      </c>
      <c r="CS121" s="3">
        <f t="shared" si="19"/>
        <v>2514.75</v>
      </c>
      <c r="CT121" s="35">
        <f t="shared" si="20"/>
        <v>0.96970180722891564</v>
      </c>
      <c r="DB121" s="50">
        <v>82996.75</v>
      </c>
      <c r="DC121" s="3">
        <v>80485.25</v>
      </c>
      <c r="DD121" s="3">
        <f t="shared" si="21"/>
        <v>-2511.5</v>
      </c>
    </row>
    <row r="122" spans="1:108" hidden="1" outlineLevel="1" x14ac:dyDescent="0.2">
      <c r="A122" s="3" t="s">
        <v>124</v>
      </c>
      <c r="B122" s="10" t="s">
        <v>351</v>
      </c>
      <c r="C122" s="3" t="s">
        <v>352</v>
      </c>
      <c r="D122" s="3">
        <v>0</v>
      </c>
      <c r="E122" s="3">
        <v>0</v>
      </c>
      <c r="F122" s="3">
        <v>290844.92</v>
      </c>
      <c r="G122" s="3">
        <v>0</v>
      </c>
      <c r="I122" s="29">
        <v>0</v>
      </c>
      <c r="J122" s="29">
        <v>0</v>
      </c>
      <c r="K122" s="31"/>
      <c r="L122" s="29"/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>
        <v>0</v>
      </c>
      <c r="AU122" s="3">
        <v>0</v>
      </c>
      <c r="AV122" s="3">
        <v>0</v>
      </c>
      <c r="AW122" s="3">
        <v>0</v>
      </c>
      <c r="AX122" s="3">
        <v>0</v>
      </c>
      <c r="AY122" s="3">
        <v>0</v>
      </c>
      <c r="AZ122" s="3">
        <v>0</v>
      </c>
      <c r="BA122" s="3">
        <v>0</v>
      </c>
      <c r="BB122" s="3">
        <v>0</v>
      </c>
      <c r="BC122" s="3">
        <v>0</v>
      </c>
      <c r="BD122" s="3">
        <v>0</v>
      </c>
      <c r="BE122" s="3">
        <v>0</v>
      </c>
      <c r="BF122" s="3">
        <v>0</v>
      </c>
      <c r="BG122" s="3">
        <v>0</v>
      </c>
      <c r="BH122" s="3">
        <v>0</v>
      </c>
      <c r="BI122" s="3">
        <v>0</v>
      </c>
      <c r="BJ122" s="3">
        <v>0</v>
      </c>
      <c r="BK122" s="3">
        <v>0</v>
      </c>
      <c r="BL122" s="3">
        <v>0</v>
      </c>
      <c r="BM122" s="3">
        <v>0</v>
      </c>
      <c r="BN122" s="3">
        <v>0</v>
      </c>
      <c r="BO122" s="3">
        <v>0</v>
      </c>
      <c r="BP122" s="3">
        <v>0</v>
      </c>
      <c r="BQ122" s="3">
        <v>0</v>
      </c>
      <c r="BR122" s="3">
        <v>0</v>
      </c>
      <c r="BS122" s="3">
        <v>0</v>
      </c>
      <c r="BT122" s="3">
        <v>0</v>
      </c>
      <c r="BU122" s="3">
        <v>0</v>
      </c>
      <c r="BV122" s="3">
        <v>0</v>
      </c>
      <c r="BW122" s="3">
        <v>0</v>
      </c>
      <c r="BX122" s="3">
        <v>0</v>
      </c>
      <c r="BY122" s="3">
        <v>0</v>
      </c>
      <c r="BZ122" s="3">
        <v>0</v>
      </c>
      <c r="CA122" s="3">
        <v>364075</v>
      </c>
      <c r="CB122" s="3">
        <v>0</v>
      </c>
      <c r="CC122" s="3">
        <v>0</v>
      </c>
      <c r="CD122" s="3">
        <v>0</v>
      </c>
      <c r="CE122" s="3">
        <v>0</v>
      </c>
      <c r="CF122" s="3">
        <v>0</v>
      </c>
      <c r="CG122" s="29">
        <v>364075</v>
      </c>
      <c r="CI122" s="3">
        <v>0</v>
      </c>
      <c r="CJ122" s="3">
        <v>0</v>
      </c>
      <c r="CK122" s="3">
        <v>314734.69</v>
      </c>
      <c r="CL122" s="3">
        <v>314734.69</v>
      </c>
      <c r="CN122" s="3">
        <v>0</v>
      </c>
      <c r="CO122" s="3">
        <v>0</v>
      </c>
      <c r="CP122" s="3">
        <v>0</v>
      </c>
      <c r="CR122" s="3">
        <v>314734.69</v>
      </c>
      <c r="CS122" s="3">
        <f t="shared" si="19"/>
        <v>49340.31</v>
      </c>
      <c r="CT122" s="35">
        <f t="shared" si="20"/>
        <v>0.86447762136922335</v>
      </c>
      <c r="DB122" s="50">
        <v>290844.92</v>
      </c>
      <c r="DC122" s="3">
        <v>314734.69</v>
      </c>
      <c r="DD122" s="3">
        <f t="shared" si="21"/>
        <v>23889.770000000019</v>
      </c>
    </row>
    <row r="123" spans="1:108" hidden="1" outlineLevel="1" x14ac:dyDescent="0.2">
      <c r="A123" s="3" t="s">
        <v>125</v>
      </c>
      <c r="B123" s="10" t="s">
        <v>353</v>
      </c>
      <c r="C123" s="3" t="s">
        <v>354</v>
      </c>
      <c r="D123" s="3">
        <v>0</v>
      </c>
      <c r="E123" s="3">
        <v>0</v>
      </c>
      <c r="F123" s="3">
        <v>9885.68</v>
      </c>
      <c r="G123" s="3">
        <v>0</v>
      </c>
      <c r="I123" s="29">
        <v>0</v>
      </c>
      <c r="J123" s="29">
        <v>0</v>
      </c>
      <c r="K123" s="31"/>
      <c r="L123" s="29"/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v>0</v>
      </c>
      <c r="AU123" s="3">
        <v>0</v>
      </c>
      <c r="AV123" s="3">
        <v>0</v>
      </c>
      <c r="AW123" s="3">
        <v>0</v>
      </c>
      <c r="AX123" s="3">
        <v>0</v>
      </c>
      <c r="AY123" s="3">
        <v>0</v>
      </c>
      <c r="AZ123" s="3">
        <v>0</v>
      </c>
      <c r="BA123" s="3">
        <v>0</v>
      </c>
      <c r="BB123" s="3">
        <v>0</v>
      </c>
      <c r="BC123" s="3">
        <v>0</v>
      </c>
      <c r="BD123" s="3">
        <v>0</v>
      </c>
      <c r="BE123" s="3">
        <v>0</v>
      </c>
      <c r="BF123" s="3">
        <v>0</v>
      </c>
      <c r="BG123" s="3">
        <v>0</v>
      </c>
      <c r="BH123" s="3">
        <v>0</v>
      </c>
      <c r="BI123" s="3">
        <v>0</v>
      </c>
      <c r="BJ123" s="3">
        <v>0</v>
      </c>
      <c r="BK123" s="3">
        <v>0</v>
      </c>
      <c r="BL123" s="3">
        <v>0</v>
      </c>
      <c r="BM123" s="3">
        <v>0</v>
      </c>
      <c r="BN123" s="3">
        <v>0</v>
      </c>
      <c r="BO123" s="3">
        <v>0</v>
      </c>
      <c r="BP123" s="3">
        <v>0</v>
      </c>
      <c r="BQ123" s="3">
        <v>0</v>
      </c>
      <c r="BR123" s="3">
        <v>0</v>
      </c>
      <c r="BS123" s="3">
        <v>0</v>
      </c>
      <c r="BT123" s="3">
        <v>0</v>
      </c>
      <c r="BU123" s="3">
        <v>0</v>
      </c>
      <c r="BV123" s="3">
        <v>0</v>
      </c>
      <c r="BW123" s="3">
        <v>0</v>
      </c>
      <c r="BX123" s="3">
        <v>0</v>
      </c>
      <c r="BY123" s="3">
        <v>0</v>
      </c>
      <c r="BZ123" s="3">
        <v>0</v>
      </c>
      <c r="CA123" s="3">
        <v>0</v>
      </c>
      <c r="CB123" s="3">
        <v>14000</v>
      </c>
      <c r="CC123" s="3">
        <v>0</v>
      </c>
      <c r="CD123" s="3">
        <v>0</v>
      </c>
      <c r="CE123" s="3">
        <v>0</v>
      </c>
      <c r="CF123" s="3">
        <v>0</v>
      </c>
      <c r="CG123" s="29">
        <v>14000</v>
      </c>
      <c r="CI123" s="3">
        <v>0</v>
      </c>
      <c r="CJ123" s="3">
        <v>0</v>
      </c>
      <c r="CK123" s="3">
        <v>13809.93</v>
      </c>
      <c r="CL123" s="3">
        <v>13809.93</v>
      </c>
      <c r="CN123" s="3">
        <v>0</v>
      </c>
      <c r="CO123" s="3">
        <v>0</v>
      </c>
      <c r="CP123" s="3">
        <v>0</v>
      </c>
      <c r="CR123" s="3">
        <v>13809.93</v>
      </c>
      <c r="CS123" s="3">
        <f t="shared" si="19"/>
        <v>190.06999999999971</v>
      </c>
      <c r="CT123" s="35">
        <f t="shared" si="20"/>
        <v>0.9864235714285714</v>
      </c>
      <c r="DB123" s="50">
        <v>9885.68</v>
      </c>
      <c r="DC123" s="3">
        <v>13809.93</v>
      </c>
      <c r="DD123" s="3">
        <f t="shared" si="21"/>
        <v>3924.25</v>
      </c>
    </row>
    <row r="124" spans="1:108" hidden="1" outlineLevel="1" x14ac:dyDescent="0.2">
      <c r="A124" s="3" t="s">
        <v>355</v>
      </c>
      <c r="B124" s="10" t="s">
        <v>356</v>
      </c>
      <c r="C124" s="3" t="s">
        <v>357</v>
      </c>
      <c r="D124" s="3">
        <v>0</v>
      </c>
      <c r="E124" s="3">
        <v>0</v>
      </c>
      <c r="F124" s="3">
        <v>0</v>
      </c>
      <c r="G124" s="3">
        <v>0</v>
      </c>
      <c r="I124" s="29">
        <v>0</v>
      </c>
      <c r="J124" s="29">
        <v>0</v>
      </c>
      <c r="K124" s="31"/>
      <c r="L124" s="29"/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v>0</v>
      </c>
      <c r="AS124" s="3">
        <v>0</v>
      </c>
      <c r="AT124" s="3">
        <v>0</v>
      </c>
      <c r="AU124" s="3">
        <v>0</v>
      </c>
      <c r="AV124" s="3">
        <v>0</v>
      </c>
      <c r="AW124" s="3">
        <v>0</v>
      </c>
      <c r="AX124" s="3">
        <v>0</v>
      </c>
      <c r="AY124" s="3">
        <v>0</v>
      </c>
      <c r="AZ124" s="3">
        <v>0</v>
      </c>
      <c r="BA124" s="3">
        <v>0</v>
      </c>
      <c r="BB124" s="3">
        <v>0</v>
      </c>
      <c r="BC124" s="3">
        <v>0</v>
      </c>
      <c r="BD124" s="3">
        <v>0</v>
      </c>
      <c r="BE124" s="3">
        <v>0</v>
      </c>
      <c r="BF124" s="3">
        <v>0</v>
      </c>
      <c r="BG124" s="3">
        <v>0</v>
      </c>
      <c r="BH124" s="3">
        <v>0</v>
      </c>
      <c r="BI124" s="3">
        <v>0</v>
      </c>
      <c r="BJ124" s="3">
        <v>0</v>
      </c>
      <c r="BK124" s="3">
        <v>0</v>
      </c>
      <c r="BL124" s="3">
        <v>0</v>
      </c>
      <c r="BM124" s="3">
        <v>0</v>
      </c>
      <c r="BN124" s="3">
        <v>0</v>
      </c>
      <c r="BO124" s="3">
        <v>0</v>
      </c>
      <c r="BP124" s="3">
        <v>0</v>
      </c>
      <c r="BQ124" s="3">
        <v>0</v>
      </c>
      <c r="BR124" s="3">
        <v>0</v>
      </c>
      <c r="BS124" s="3">
        <v>0</v>
      </c>
      <c r="BT124" s="3">
        <v>0</v>
      </c>
      <c r="BU124" s="3">
        <v>0</v>
      </c>
      <c r="BV124" s="3">
        <v>0</v>
      </c>
      <c r="BW124" s="3">
        <v>0</v>
      </c>
      <c r="BX124" s="3">
        <v>0</v>
      </c>
      <c r="BY124" s="3">
        <v>0</v>
      </c>
      <c r="BZ124" s="3">
        <v>0</v>
      </c>
      <c r="CA124" s="3">
        <v>0</v>
      </c>
      <c r="CB124" s="3">
        <v>0</v>
      </c>
      <c r="CC124" s="3">
        <v>0</v>
      </c>
      <c r="CD124" s="3">
        <v>0</v>
      </c>
      <c r="CE124" s="3">
        <v>0</v>
      </c>
      <c r="CF124" s="3">
        <v>0</v>
      </c>
      <c r="CG124" s="29">
        <v>0</v>
      </c>
      <c r="CI124" s="3">
        <v>2339.4700000000003</v>
      </c>
      <c r="CJ124" s="3">
        <v>0</v>
      </c>
      <c r="CK124" s="3">
        <v>0</v>
      </c>
      <c r="CL124" s="3">
        <v>2339.4700000000003</v>
      </c>
      <c r="CN124" s="3">
        <v>0</v>
      </c>
      <c r="CO124" s="3">
        <v>0</v>
      </c>
      <c r="CP124" s="3">
        <v>0</v>
      </c>
      <c r="CR124" s="3">
        <v>2339.4700000000003</v>
      </c>
      <c r="CS124" s="3">
        <f t="shared" si="19"/>
        <v>-2339.4700000000003</v>
      </c>
      <c r="CT124" s="35" t="str">
        <f t="shared" si="20"/>
        <v>n/a</v>
      </c>
      <c r="DB124" s="50">
        <v>0</v>
      </c>
      <c r="DC124" s="3">
        <v>2339.4700000000003</v>
      </c>
      <c r="DD124" s="3">
        <f t="shared" si="21"/>
        <v>2339.4700000000003</v>
      </c>
    </row>
    <row r="125" spans="1:108" hidden="1" outlineLevel="1" x14ac:dyDescent="0.2">
      <c r="A125" s="3" t="s">
        <v>126</v>
      </c>
      <c r="B125" s="10" t="s">
        <v>358</v>
      </c>
      <c r="C125" s="3" t="s">
        <v>359</v>
      </c>
      <c r="D125" s="3">
        <v>0</v>
      </c>
      <c r="E125" s="3">
        <v>0</v>
      </c>
      <c r="F125" s="3">
        <v>31578.7</v>
      </c>
      <c r="G125" s="3">
        <v>0</v>
      </c>
      <c r="I125" s="29">
        <v>0</v>
      </c>
      <c r="J125" s="29">
        <v>0</v>
      </c>
      <c r="K125" s="31"/>
      <c r="L125" s="29"/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0</v>
      </c>
      <c r="AO125" s="3">
        <v>0</v>
      </c>
      <c r="AP125" s="3">
        <v>0</v>
      </c>
      <c r="AQ125" s="3">
        <v>0</v>
      </c>
      <c r="AR125" s="3">
        <v>0</v>
      </c>
      <c r="AS125" s="3">
        <v>0</v>
      </c>
      <c r="AT125" s="3">
        <v>0</v>
      </c>
      <c r="AU125" s="3">
        <v>0</v>
      </c>
      <c r="AV125" s="3">
        <v>0</v>
      </c>
      <c r="AW125" s="3">
        <v>0</v>
      </c>
      <c r="AX125" s="3">
        <v>0</v>
      </c>
      <c r="AY125" s="3">
        <v>0</v>
      </c>
      <c r="AZ125" s="3">
        <v>0</v>
      </c>
      <c r="BA125" s="3">
        <v>0</v>
      </c>
      <c r="BB125" s="3">
        <v>0</v>
      </c>
      <c r="BC125" s="3">
        <v>0</v>
      </c>
      <c r="BD125" s="3">
        <v>0</v>
      </c>
      <c r="BE125" s="3">
        <v>0</v>
      </c>
      <c r="BF125" s="3">
        <v>0</v>
      </c>
      <c r="BG125" s="3">
        <v>0</v>
      </c>
      <c r="BH125" s="3">
        <v>0</v>
      </c>
      <c r="BI125" s="3">
        <v>0</v>
      </c>
      <c r="BJ125" s="3">
        <v>0</v>
      </c>
      <c r="BK125" s="3">
        <v>0</v>
      </c>
      <c r="BL125" s="3">
        <v>0</v>
      </c>
      <c r="BM125" s="3">
        <v>0</v>
      </c>
      <c r="BN125" s="3">
        <v>0</v>
      </c>
      <c r="BO125" s="3">
        <v>0</v>
      </c>
      <c r="BP125" s="3">
        <v>0</v>
      </c>
      <c r="BQ125" s="3">
        <v>0</v>
      </c>
      <c r="BR125" s="3">
        <v>0</v>
      </c>
      <c r="BS125" s="3">
        <v>0</v>
      </c>
      <c r="BT125" s="3">
        <v>0</v>
      </c>
      <c r="BU125" s="3">
        <v>0</v>
      </c>
      <c r="BV125" s="3">
        <v>0</v>
      </c>
      <c r="BW125" s="3">
        <v>0</v>
      </c>
      <c r="BX125" s="3">
        <v>0</v>
      </c>
      <c r="BY125" s="3">
        <v>0</v>
      </c>
      <c r="BZ125" s="3">
        <v>0</v>
      </c>
      <c r="CA125" s="3">
        <v>0</v>
      </c>
      <c r="CB125" s="3">
        <v>0</v>
      </c>
      <c r="CC125" s="3">
        <v>40000</v>
      </c>
      <c r="CD125" s="3">
        <v>0</v>
      </c>
      <c r="CE125" s="3">
        <v>0</v>
      </c>
      <c r="CF125" s="3">
        <v>0</v>
      </c>
      <c r="CG125" s="29">
        <v>40000</v>
      </c>
      <c r="CI125" s="3">
        <v>0</v>
      </c>
      <c r="CJ125" s="3">
        <v>0</v>
      </c>
      <c r="CK125" s="3">
        <v>42039.23</v>
      </c>
      <c r="CL125" s="3">
        <v>42039.23</v>
      </c>
      <c r="CN125" s="3">
        <v>0</v>
      </c>
      <c r="CO125" s="3">
        <v>0</v>
      </c>
      <c r="CP125" s="3">
        <v>0</v>
      </c>
      <c r="CR125" s="3">
        <v>42039.23</v>
      </c>
      <c r="CS125" s="3">
        <f t="shared" si="19"/>
        <v>-2039.2300000000032</v>
      </c>
      <c r="CT125" s="35">
        <f t="shared" si="20"/>
        <v>1.0509807500000001</v>
      </c>
      <c r="DB125" s="50">
        <v>31578.7</v>
      </c>
      <c r="DC125" s="3">
        <v>42039.23</v>
      </c>
      <c r="DD125" s="3">
        <f t="shared" si="21"/>
        <v>10460.530000000002</v>
      </c>
    </row>
    <row r="126" spans="1:108" hidden="1" outlineLevel="1" x14ac:dyDescent="0.2">
      <c r="A126" s="3" t="s">
        <v>127</v>
      </c>
      <c r="B126" s="10" t="s">
        <v>360</v>
      </c>
      <c r="C126" s="3" t="s">
        <v>361</v>
      </c>
      <c r="D126" s="3">
        <v>0</v>
      </c>
      <c r="E126" s="3">
        <v>0</v>
      </c>
      <c r="F126" s="3">
        <v>861.93000000000006</v>
      </c>
      <c r="G126" s="3">
        <v>0</v>
      </c>
      <c r="I126" s="29">
        <v>0</v>
      </c>
      <c r="J126" s="29">
        <v>0</v>
      </c>
      <c r="K126" s="31"/>
      <c r="L126" s="29"/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3">
        <v>0</v>
      </c>
      <c r="AO126" s="3">
        <v>0</v>
      </c>
      <c r="AP126" s="3">
        <v>0</v>
      </c>
      <c r="AQ126" s="3">
        <v>0</v>
      </c>
      <c r="AR126" s="3">
        <v>0</v>
      </c>
      <c r="AS126" s="3">
        <v>0</v>
      </c>
      <c r="AT126" s="3">
        <v>0</v>
      </c>
      <c r="AU126" s="3">
        <v>0</v>
      </c>
      <c r="AV126" s="3">
        <v>0</v>
      </c>
      <c r="AW126" s="3">
        <v>0</v>
      </c>
      <c r="AX126" s="3">
        <v>0</v>
      </c>
      <c r="AY126" s="3">
        <v>0</v>
      </c>
      <c r="AZ126" s="3">
        <v>0</v>
      </c>
      <c r="BA126" s="3">
        <v>0</v>
      </c>
      <c r="BB126" s="3">
        <v>0</v>
      </c>
      <c r="BC126" s="3">
        <v>0</v>
      </c>
      <c r="BD126" s="3">
        <v>0</v>
      </c>
      <c r="BE126" s="3">
        <v>0</v>
      </c>
      <c r="BF126" s="3">
        <v>0</v>
      </c>
      <c r="BG126" s="3">
        <v>0</v>
      </c>
      <c r="BH126" s="3">
        <v>0</v>
      </c>
      <c r="BI126" s="3">
        <v>0</v>
      </c>
      <c r="BJ126" s="3">
        <v>0</v>
      </c>
      <c r="BK126" s="3">
        <v>0</v>
      </c>
      <c r="BL126" s="3">
        <v>0</v>
      </c>
      <c r="BM126" s="3">
        <v>0</v>
      </c>
      <c r="BN126" s="3">
        <v>0</v>
      </c>
      <c r="BO126" s="3">
        <v>0</v>
      </c>
      <c r="BP126" s="3">
        <v>0</v>
      </c>
      <c r="BQ126" s="3">
        <v>0</v>
      </c>
      <c r="BR126" s="3">
        <v>0</v>
      </c>
      <c r="BS126" s="3">
        <v>0</v>
      </c>
      <c r="BT126" s="3">
        <v>0</v>
      </c>
      <c r="BU126" s="3">
        <v>0</v>
      </c>
      <c r="BV126" s="3">
        <v>0</v>
      </c>
      <c r="BW126" s="3">
        <v>0</v>
      </c>
      <c r="BX126" s="3">
        <v>0</v>
      </c>
      <c r="BY126" s="3">
        <v>0</v>
      </c>
      <c r="BZ126" s="3">
        <v>0</v>
      </c>
      <c r="CA126" s="3">
        <v>0</v>
      </c>
      <c r="CB126" s="3">
        <v>0</v>
      </c>
      <c r="CC126" s="3">
        <v>0</v>
      </c>
      <c r="CD126" s="3">
        <v>1750</v>
      </c>
      <c r="CE126" s="3">
        <v>0</v>
      </c>
      <c r="CF126" s="3">
        <v>0</v>
      </c>
      <c r="CG126" s="29">
        <v>1750</v>
      </c>
      <c r="CI126" s="3">
        <v>0</v>
      </c>
      <c r="CJ126" s="3">
        <v>0</v>
      </c>
      <c r="CK126" s="3">
        <v>747.03</v>
      </c>
      <c r="CL126" s="3">
        <v>747.03</v>
      </c>
      <c r="CN126" s="3">
        <v>0</v>
      </c>
      <c r="CO126" s="3">
        <v>0</v>
      </c>
      <c r="CP126" s="3">
        <v>0</v>
      </c>
      <c r="CR126" s="3">
        <v>747.03</v>
      </c>
      <c r="CS126" s="3">
        <f t="shared" si="19"/>
        <v>1002.97</v>
      </c>
      <c r="CT126" s="35">
        <f t="shared" si="20"/>
        <v>0.42687428571428571</v>
      </c>
      <c r="DB126" s="50">
        <v>861.93000000000006</v>
      </c>
      <c r="DC126" s="3">
        <v>747.03</v>
      </c>
      <c r="DD126" s="3">
        <f t="shared" si="21"/>
        <v>-114.90000000000009</v>
      </c>
    </row>
    <row r="127" spans="1:108" hidden="1" outlineLevel="1" x14ac:dyDescent="0.2">
      <c r="A127" s="3" t="s">
        <v>128</v>
      </c>
      <c r="B127" s="10" t="s">
        <v>362</v>
      </c>
      <c r="C127" s="3" t="s">
        <v>363</v>
      </c>
      <c r="D127" s="3">
        <v>0</v>
      </c>
      <c r="E127" s="3">
        <v>0</v>
      </c>
      <c r="F127" s="3">
        <v>14763</v>
      </c>
      <c r="G127" s="3">
        <v>0</v>
      </c>
      <c r="I127" s="29">
        <v>0</v>
      </c>
      <c r="J127" s="29">
        <v>0</v>
      </c>
      <c r="K127" s="31"/>
      <c r="L127" s="29"/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0</v>
      </c>
      <c r="AH127" s="3">
        <v>0</v>
      </c>
      <c r="AI127" s="3">
        <v>0</v>
      </c>
      <c r="AJ127" s="3">
        <v>0</v>
      </c>
      <c r="AK127" s="3">
        <v>0</v>
      </c>
      <c r="AL127" s="3">
        <v>0</v>
      </c>
      <c r="AM127" s="3">
        <v>0</v>
      </c>
      <c r="AN127" s="3">
        <v>0</v>
      </c>
      <c r="AO127" s="3">
        <v>0</v>
      </c>
      <c r="AP127" s="3">
        <v>0</v>
      </c>
      <c r="AQ127" s="3">
        <v>0</v>
      </c>
      <c r="AR127" s="3">
        <v>0</v>
      </c>
      <c r="AS127" s="3">
        <v>0</v>
      </c>
      <c r="AT127" s="3">
        <v>0</v>
      </c>
      <c r="AU127" s="3">
        <v>0</v>
      </c>
      <c r="AV127" s="3">
        <v>0</v>
      </c>
      <c r="AW127" s="3">
        <v>0</v>
      </c>
      <c r="AX127" s="3">
        <v>0</v>
      </c>
      <c r="AY127" s="3">
        <v>0</v>
      </c>
      <c r="AZ127" s="3">
        <v>0</v>
      </c>
      <c r="BA127" s="3">
        <v>0</v>
      </c>
      <c r="BB127" s="3">
        <v>0</v>
      </c>
      <c r="BC127" s="3">
        <v>0</v>
      </c>
      <c r="BD127" s="3">
        <v>0</v>
      </c>
      <c r="BE127" s="3">
        <v>0</v>
      </c>
      <c r="BF127" s="3">
        <v>0</v>
      </c>
      <c r="BG127" s="3">
        <v>0</v>
      </c>
      <c r="BH127" s="3">
        <v>0</v>
      </c>
      <c r="BI127" s="3">
        <v>0</v>
      </c>
      <c r="BJ127" s="3">
        <v>0</v>
      </c>
      <c r="BK127" s="3">
        <v>0</v>
      </c>
      <c r="BL127" s="3">
        <v>0</v>
      </c>
      <c r="BM127" s="3">
        <v>0</v>
      </c>
      <c r="BN127" s="3">
        <v>0</v>
      </c>
      <c r="BO127" s="3">
        <v>0</v>
      </c>
      <c r="BP127" s="3">
        <v>0</v>
      </c>
      <c r="BQ127" s="3">
        <v>0</v>
      </c>
      <c r="BR127" s="3">
        <v>0</v>
      </c>
      <c r="BS127" s="3">
        <v>0</v>
      </c>
      <c r="BT127" s="3">
        <v>0</v>
      </c>
      <c r="BU127" s="3">
        <v>0</v>
      </c>
      <c r="BV127" s="3">
        <v>0</v>
      </c>
      <c r="BW127" s="3">
        <v>0</v>
      </c>
      <c r="BX127" s="3">
        <v>0</v>
      </c>
      <c r="BY127" s="3">
        <v>0</v>
      </c>
      <c r="BZ127" s="3">
        <v>0</v>
      </c>
      <c r="CA127" s="3">
        <v>0</v>
      </c>
      <c r="CB127" s="3">
        <v>0</v>
      </c>
      <c r="CC127" s="3">
        <v>0</v>
      </c>
      <c r="CD127" s="3">
        <v>0</v>
      </c>
      <c r="CE127" s="3">
        <v>14000</v>
      </c>
      <c r="CF127" s="3">
        <v>0</v>
      </c>
      <c r="CG127" s="29">
        <v>14000</v>
      </c>
      <c r="CI127" s="3">
        <v>0</v>
      </c>
      <c r="CJ127" s="3">
        <v>0</v>
      </c>
      <c r="CK127" s="3">
        <v>5115.37</v>
      </c>
      <c r="CL127" s="3">
        <v>5115.37</v>
      </c>
      <c r="CN127" s="3">
        <v>0</v>
      </c>
      <c r="CO127" s="3">
        <v>0</v>
      </c>
      <c r="CP127" s="3">
        <v>0</v>
      </c>
      <c r="CR127" s="3">
        <v>5115.37</v>
      </c>
      <c r="CS127" s="3">
        <f t="shared" si="19"/>
        <v>8884.630000000001</v>
      </c>
      <c r="CT127" s="35">
        <f t="shared" si="20"/>
        <v>0.36538357142857142</v>
      </c>
      <c r="DB127" s="50">
        <v>14763</v>
      </c>
      <c r="DC127" s="3">
        <v>5115.37</v>
      </c>
      <c r="DD127" s="3">
        <f t="shared" si="21"/>
        <v>-9647.630000000001</v>
      </c>
    </row>
    <row r="128" spans="1:108" s="4" customFormat="1" collapsed="1" x14ac:dyDescent="0.2">
      <c r="A128" s="5" t="s">
        <v>23</v>
      </c>
      <c r="B128" s="11"/>
      <c r="C128" s="2" t="s">
        <v>14</v>
      </c>
      <c r="D128" s="5">
        <v>28707.18</v>
      </c>
      <c r="E128" s="5">
        <v>1610.4</v>
      </c>
      <c r="F128" s="5">
        <v>1125600.1099999999</v>
      </c>
      <c r="G128" s="5">
        <v>69136.290000000008</v>
      </c>
      <c r="H128" s="5"/>
      <c r="I128" s="5">
        <v>0</v>
      </c>
      <c r="J128" s="5">
        <v>0</v>
      </c>
      <c r="K128" s="5"/>
      <c r="L128" s="7"/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5">
        <v>0</v>
      </c>
      <c r="AF128" s="5">
        <v>0</v>
      </c>
      <c r="AG128" s="5">
        <v>0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0</v>
      </c>
      <c r="AQ128" s="5">
        <v>0</v>
      </c>
      <c r="AR128" s="5">
        <v>0</v>
      </c>
      <c r="AS128" s="5">
        <v>0</v>
      </c>
      <c r="AT128" s="5">
        <v>0</v>
      </c>
      <c r="AU128" s="5">
        <v>0</v>
      </c>
      <c r="AV128" s="5">
        <v>0</v>
      </c>
      <c r="AW128" s="5">
        <v>0</v>
      </c>
      <c r="AX128" s="5">
        <v>0</v>
      </c>
      <c r="AY128" s="5">
        <v>0</v>
      </c>
      <c r="AZ128" s="5">
        <v>0</v>
      </c>
      <c r="BA128" s="5">
        <v>0</v>
      </c>
      <c r="BB128" s="5">
        <v>0</v>
      </c>
      <c r="BC128" s="5">
        <v>0</v>
      </c>
      <c r="BD128" s="5">
        <v>0</v>
      </c>
      <c r="BE128" s="5">
        <v>0</v>
      </c>
      <c r="BF128" s="5">
        <v>0</v>
      </c>
      <c r="BG128" s="5">
        <v>0</v>
      </c>
      <c r="BH128" s="5">
        <v>0</v>
      </c>
      <c r="BI128" s="5">
        <v>0</v>
      </c>
      <c r="BJ128" s="5">
        <v>0</v>
      </c>
      <c r="BK128" s="5">
        <v>0</v>
      </c>
      <c r="BL128" s="5">
        <v>0</v>
      </c>
      <c r="BM128" s="5">
        <v>0</v>
      </c>
      <c r="BN128" s="5">
        <v>0</v>
      </c>
      <c r="BO128" s="5">
        <v>0</v>
      </c>
      <c r="BP128" s="5">
        <v>0</v>
      </c>
      <c r="BQ128" s="5">
        <v>690748</v>
      </c>
      <c r="BR128" s="5">
        <v>49726</v>
      </c>
      <c r="BS128" s="5">
        <v>21700</v>
      </c>
      <c r="BT128" s="5">
        <v>63790</v>
      </c>
      <c r="BU128" s="5">
        <v>5500</v>
      </c>
      <c r="BV128" s="5">
        <v>44200</v>
      </c>
      <c r="BW128" s="5">
        <v>310225</v>
      </c>
      <c r="BX128" s="5">
        <v>179000</v>
      </c>
      <c r="BY128" s="5">
        <v>151500</v>
      </c>
      <c r="BZ128" s="5">
        <v>83000</v>
      </c>
      <c r="CA128" s="5">
        <v>364075</v>
      </c>
      <c r="CB128" s="5">
        <v>14000</v>
      </c>
      <c r="CC128" s="5">
        <v>40000</v>
      </c>
      <c r="CD128" s="5">
        <v>1750</v>
      </c>
      <c r="CE128" s="5">
        <v>14000</v>
      </c>
      <c r="CF128" s="5">
        <v>0</v>
      </c>
      <c r="CG128" s="5">
        <v>2033214</v>
      </c>
      <c r="CH128" s="7"/>
      <c r="CI128" s="5">
        <v>21408.45</v>
      </c>
      <c r="CJ128" s="5">
        <v>9069.49</v>
      </c>
      <c r="CK128" s="5">
        <v>1274388.5</v>
      </c>
      <c r="CL128" s="5">
        <v>1304866.44</v>
      </c>
      <c r="CM128" s="2"/>
      <c r="CN128" s="5">
        <v>0</v>
      </c>
      <c r="CO128" s="5">
        <v>0</v>
      </c>
      <c r="CP128" s="5">
        <v>0</v>
      </c>
      <c r="CR128" s="5">
        <v>1304866.44</v>
      </c>
      <c r="CS128" s="5">
        <f>CG128-CR128</f>
        <v>728347.56</v>
      </c>
      <c r="CT128" s="41">
        <f>IF(CG128=0,"n/a",CR128/(CG128))</f>
        <v>0.64177525828565019</v>
      </c>
      <c r="CU128" s="38"/>
      <c r="DB128" s="5">
        <v>1225053.98</v>
      </c>
      <c r="DC128" s="5">
        <v>1304866.44</v>
      </c>
      <c r="DD128" s="5">
        <f>DC128-DB128</f>
        <v>79812.459999999963</v>
      </c>
    </row>
    <row r="129" spans="1:108" s="4" customFormat="1" x14ac:dyDescent="0.2">
      <c r="B129" s="11"/>
      <c r="H129" s="7"/>
      <c r="I129" s="7"/>
      <c r="J129" s="7"/>
      <c r="K129" s="7"/>
      <c r="L129" s="7"/>
      <c r="CG129" s="7"/>
      <c r="CH129" s="7"/>
      <c r="CL129" s="7"/>
      <c r="CP129" s="7"/>
      <c r="CT129" s="39"/>
      <c r="CU129" s="39"/>
    </row>
    <row r="130" spans="1:108" hidden="1" outlineLevel="1" x14ac:dyDescent="0.2">
      <c r="A130" s="3" t="s">
        <v>364</v>
      </c>
      <c r="B130" s="10" t="s">
        <v>365</v>
      </c>
      <c r="C130" s="3" t="s">
        <v>366</v>
      </c>
      <c r="D130" s="3">
        <v>6843.5</v>
      </c>
      <c r="E130" s="3">
        <v>0</v>
      </c>
      <c r="F130" s="3">
        <v>786039.49</v>
      </c>
      <c r="G130" s="3">
        <v>6990</v>
      </c>
      <c r="I130" s="29">
        <v>0</v>
      </c>
      <c r="J130" s="29">
        <v>0</v>
      </c>
      <c r="K130" s="31"/>
      <c r="L130" s="29"/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  <c r="AN130" s="3">
        <v>0</v>
      </c>
      <c r="AO130" s="3">
        <v>0</v>
      </c>
      <c r="AP130" s="3">
        <v>0</v>
      </c>
      <c r="AQ130" s="3">
        <v>0</v>
      </c>
      <c r="AR130" s="3">
        <v>0</v>
      </c>
      <c r="AS130" s="3">
        <v>0</v>
      </c>
      <c r="AT130" s="3">
        <v>0</v>
      </c>
      <c r="AU130" s="3">
        <v>0</v>
      </c>
      <c r="AV130" s="3">
        <v>0</v>
      </c>
      <c r="AW130" s="3">
        <v>0</v>
      </c>
      <c r="AX130" s="3">
        <v>0</v>
      </c>
      <c r="AY130" s="3">
        <v>0</v>
      </c>
      <c r="AZ130" s="3">
        <v>0</v>
      </c>
      <c r="BA130" s="3">
        <v>0</v>
      </c>
      <c r="BB130" s="3">
        <v>0</v>
      </c>
      <c r="BC130" s="3">
        <v>0</v>
      </c>
      <c r="BD130" s="3">
        <v>0</v>
      </c>
      <c r="BE130" s="3">
        <v>0</v>
      </c>
      <c r="BF130" s="3">
        <v>0</v>
      </c>
      <c r="BG130" s="3">
        <v>0</v>
      </c>
      <c r="BH130" s="3">
        <v>0</v>
      </c>
      <c r="BI130" s="3">
        <v>0</v>
      </c>
      <c r="BJ130" s="3">
        <v>0</v>
      </c>
      <c r="BK130" s="3">
        <v>0</v>
      </c>
      <c r="BL130" s="3">
        <v>0</v>
      </c>
      <c r="BM130" s="3">
        <v>0</v>
      </c>
      <c r="BN130" s="3">
        <v>0</v>
      </c>
      <c r="BO130" s="3">
        <v>0</v>
      </c>
      <c r="BP130" s="3">
        <v>0</v>
      </c>
      <c r="BQ130" s="3">
        <v>0</v>
      </c>
      <c r="BR130" s="3">
        <v>0</v>
      </c>
      <c r="BS130" s="3">
        <v>0</v>
      </c>
      <c r="BT130" s="3">
        <v>0</v>
      </c>
      <c r="BU130" s="3">
        <v>0</v>
      </c>
      <c r="BV130" s="3">
        <v>0</v>
      </c>
      <c r="BW130" s="3">
        <v>0</v>
      </c>
      <c r="BX130" s="3">
        <v>0</v>
      </c>
      <c r="BY130" s="3">
        <v>0</v>
      </c>
      <c r="BZ130" s="3">
        <v>0</v>
      </c>
      <c r="CA130" s="3">
        <v>0</v>
      </c>
      <c r="CB130" s="3">
        <v>0</v>
      </c>
      <c r="CC130" s="3">
        <v>0</v>
      </c>
      <c r="CD130" s="3">
        <v>0</v>
      </c>
      <c r="CE130" s="3">
        <v>0</v>
      </c>
      <c r="CF130" s="3">
        <v>0</v>
      </c>
      <c r="CG130" s="29">
        <v>0</v>
      </c>
      <c r="CI130" s="3">
        <v>0</v>
      </c>
      <c r="CJ130" s="3">
        <v>0</v>
      </c>
      <c r="CK130" s="3">
        <v>64348.23</v>
      </c>
      <c r="CL130" s="3">
        <v>64348.23</v>
      </c>
      <c r="CN130" s="3">
        <v>0</v>
      </c>
      <c r="CO130" s="3">
        <v>0</v>
      </c>
      <c r="CP130" s="3">
        <v>0</v>
      </c>
      <c r="CR130" s="3">
        <v>64348.23</v>
      </c>
      <c r="CS130" s="3">
        <f>CG130-CR130</f>
        <v>-64348.23</v>
      </c>
      <c r="CT130" s="35" t="str">
        <f>IF(CG130=0,"n/a",CR130/(CG130))</f>
        <v>n/a</v>
      </c>
      <c r="DB130" s="50">
        <v>799872.99</v>
      </c>
      <c r="DC130" s="3">
        <v>64348.23</v>
      </c>
      <c r="DD130" s="3">
        <f>DC130-DB130</f>
        <v>-735524.76</v>
      </c>
    </row>
    <row r="131" spans="1:108" s="4" customFormat="1" collapsed="1" x14ac:dyDescent="0.2">
      <c r="A131" s="5" t="s">
        <v>24</v>
      </c>
      <c r="B131" s="11"/>
      <c r="C131" s="2" t="s">
        <v>15</v>
      </c>
      <c r="D131" s="5">
        <v>6843.5</v>
      </c>
      <c r="E131" s="5">
        <v>0</v>
      </c>
      <c r="F131" s="5">
        <v>786039.49</v>
      </c>
      <c r="G131" s="5">
        <v>6990</v>
      </c>
      <c r="H131" s="5"/>
      <c r="I131" s="5">
        <v>0</v>
      </c>
      <c r="J131" s="5">
        <v>0</v>
      </c>
      <c r="K131" s="5"/>
      <c r="L131" s="7"/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5">
        <v>0</v>
      </c>
      <c r="AG131" s="5">
        <v>0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R131" s="5">
        <v>0</v>
      </c>
      <c r="AS131" s="5">
        <v>0</v>
      </c>
      <c r="AT131" s="5">
        <v>0</v>
      </c>
      <c r="AU131" s="5">
        <v>0</v>
      </c>
      <c r="AV131" s="5">
        <v>0</v>
      </c>
      <c r="AW131" s="5">
        <v>0</v>
      </c>
      <c r="AX131" s="5">
        <v>0</v>
      </c>
      <c r="AY131" s="5">
        <v>0</v>
      </c>
      <c r="AZ131" s="5">
        <v>0</v>
      </c>
      <c r="BA131" s="5">
        <v>0</v>
      </c>
      <c r="BB131" s="5">
        <v>0</v>
      </c>
      <c r="BC131" s="5">
        <v>0</v>
      </c>
      <c r="BD131" s="5">
        <v>0</v>
      </c>
      <c r="BE131" s="5">
        <v>0</v>
      </c>
      <c r="BF131" s="5">
        <v>0</v>
      </c>
      <c r="BG131" s="5">
        <v>0</v>
      </c>
      <c r="BH131" s="5">
        <v>0</v>
      </c>
      <c r="BI131" s="5">
        <v>0</v>
      </c>
      <c r="BJ131" s="5">
        <v>0</v>
      </c>
      <c r="BK131" s="5">
        <v>0</v>
      </c>
      <c r="BL131" s="5">
        <v>0</v>
      </c>
      <c r="BM131" s="5">
        <v>0</v>
      </c>
      <c r="BN131" s="5">
        <v>0</v>
      </c>
      <c r="BO131" s="5">
        <v>0</v>
      </c>
      <c r="BP131" s="5">
        <v>0</v>
      </c>
      <c r="BQ131" s="5">
        <v>0</v>
      </c>
      <c r="BR131" s="5">
        <v>0</v>
      </c>
      <c r="BS131" s="5">
        <v>0</v>
      </c>
      <c r="BT131" s="5">
        <v>0</v>
      </c>
      <c r="BU131" s="5">
        <v>0</v>
      </c>
      <c r="BV131" s="5">
        <v>0</v>
      </c>
      <c r="BW131" s="5">
        <v>0</v>
      </c>
      <c r="BX131" s="5">
        <v>0</v>
      </c>
      <c r="BY131" s="5">
        <v>0</v>
      </c>
      <c r="BZ131" s="5">
        <v>0</v>
      </c>
      <c r="CA131" s="5">
        <v>0</v>
      </c>
      <c r="CB131" s="5">
        <v>0</v>
      </c>
      <c r="CC131" s="5">
        <v>0</v>
      </c>
      <c r="CD131" s="5">
        <v>0</v>
      </c>
      <c r="CE131" s="5">
        <v>0</v>
      </c>
      <c r="CF131" s="5">
        <v>0</v>
      </c>
      <c r="CG131" s="5">
        <v>0</v>
      </c>
      <c r="CH131" s="7"/>
      <c r="CI131" s="5">
        <v>0</v>
      </c>
      <c r="CJ131" s="5">
        <v>0</v>
      </c>
      <c r="CK131" s="5">
        <v>64348.23</v>
      </c>
      <c r="CL131" s="5">
        <v>64348.23</v>
      </c>
      <c r="CM131" s="2"/>
      <c r="CN131" s="5">
        <v>0</v>
      </c>
      <c r="CO131" s="5">
        <v>0</v>
      </c>
      <c r="CP131" s="5">
        <v>0</v>
      </c>
      <c r="CR131" s="5">
        <v>64348.23</v>
      </c>
      <c r="CS131" s="5">
        <f>CG131-CR131</f>
        <v>-64348.23</v>
      </c>
      <c r="CT131" s="41" t="str">
        <f>IF(CG131=0,"n/a",CR131/(CG131))</f>
        <v>n/a</v>
      </c>
      <c r="CU131" s="38"/>
      <c r="DB131" s="5">
        <v>799872.99</v>
      </c>
      <c r="DC131" s="5">
        <v>64348.23</v>
      </c>
      <c r="DD131" s="5">
        <f>DC131-DB131</f>
        <v>-735524.76</v>
      </c>
    </row>
    <row r="132" spans="1:108" x14ac:dyDescent="0.2">
      <c r="H132" s="7"/>
      <c r="I132" s="7"/>
      <c r="J132" s="7"/>
      <c r="K132" s="7"/>
      <c r="L132" s="7"/>
      <c r="CG132" s="7"/>
      <c r="CH132" s="7"/>
      <c r="CL132" s="9"/>
      <c r="CP132" s="9"/>
    </row>
    <row r="133" spans="1:108" x14ac:dyDescent="0.2">
      <c r="A133" s="5" t="s">
        <v>2</v>
      </c>
      <c r="C133" s="1" t="s">
        <v>16</v>
      </c>
      <c r="D133" s="5">
        <f t="shared" ref="D133:G133" si="22">D67+D108+D128+D131</f>
        <v>180878.03999999998</v>
      </c>
      <c r="E133" s="5">
        <f t="shared" si="22"/>
        <v>56459.080000000009</v>
      </c>
      <c r="F133" s="5">
        <f t="shared" si="22"/>
        <v>18589628.749999996</v>
      </c>
      <c r="G133" s="5">
        <f t="shared" si="22"/>
        <v>76126.290000000008</v>
      </c>
      <c r="H133" s="5"/>
      <c r="I133" s="5"/>
      <c r="J133" s="5"/>
      <c r="K133" s="5"/>
      <c r="L133" s="7"/>
      <c r="M133" s="5">
        <f t="shared" ref="M133:AR133" si="23">M67+M108+M128+M131</f>
        <v>205024</v>
      </c>
      <c r="N133" s="5">
        <f t="shared" si="23"/>
        <v>357767</v>
      </c>
      <c r="O133" s="5">
        <f t="shared" si="23"/>
        <v>511535</v>
      </c>
      <c r="P133" s="5">
        <f t="shared" si="23"/>
        <v>79539</v>
      </c>
      <c r="Q133" s="5">
        <f t="shared" si="23"/>
        <v>6991438</v>
      </c>
      <c r="R133" s="5">
        <f t="shared" si="23"/>
        <v>79000</v>
      </c>
      <c r="S133" s="5">
        <f t="shared" si="23"/>
        <v>240606</v>
      </c>
      <c r="T133" s="5">
        <f t="shared" si="23"/>
        <v>33794</v>
      </c>
      <c r="U133" s="5">
        <f t="shared" si="23"/>
        <v>33393</v>
      </c>
      <c r="V133" s="5">
        <f t="shared" si="23"/>
        <v>21000</v>
      </c>
      <c r="W133" s="5">
        <f t="shared" si="23"/>
        <v>92240</v>
      </c>
      <c r="X133" s="5">
        <f t="shared" si="23"/>
        <v>3000</v>
      </c>
      <c r="Y133" s="5">
        <f t="shared" si="23"/>
        <v>26265</v>
      </c>
      <c r="Z133" s="5">
        <f t="shared" si="23"/>
        <v>74115</v>
      </c>
      <c r="AA133" s="5">
        <f t="shared" si="23"/>
        <v>62460</v>
      </c>
      <c r="AB133" s="5">
        <f t="shared" si="23"/>
        <v>99204</v>
      </c>
      <c r="AC133" s="5">
        <f t="shared" si="23"/>
        <v>788543</v>
      </c>
      <c r="AD133" s="5">
        <f t="shared" si="23"/>
        <v>768931</v>
      </c>
      <c r="AE133" s="5">
        <f t="shared" si="23"/>
        <v>26197</v>
      </c>
      <c r="AF133" s="5">
        <f t="shared" si="23"/>
        <v>457512</v>
      </c>
      <c r="AG133" s="5">
        <f t="shared" si="23"/>
        <v>35821</v>
      </c>
      <c r="AH133" s="5">
        <f t="shared" si="23"/>
        <v>135000</v>
      </c>
      <c r="AI133" s="5">
        <f t="shared" si="23"/>
        <v>3247100</v>
      </c>
      <c r="AJ133" s="5">
        <f t="shared" si="23"/>
        <v>5200</v>
      </c>
      <c r="AK133" s="5">
        <f t="shared" si="23"/>
        <v>35100</v>
      </c>
      <c r="AL133" s="5">
        <f t="shared" si="23"/>
        <v>28900</v>
      </c>
      <c r="AM133" s="5">
        <f t="shared" si="23"/>
        <v>1500</v>
      </c>
      <c r="AN133" s="5">
        <f t="shared" si="23"/>
        <v>1850</v>
      </c>
      <c r="AO133" s="5">
        <f t="shared" si="23"/>
        <v>54150</v>
      </c>
      <c r="AP133" s="5">
        <f t="shared" si="23"/>
        <v>35000</v>
      </c>
      <c r="AQ133" s="5">
        <f t="shared" si="23"/>
        <v>55320</v>
      </c>
      <c r="AR133" s="5">
        <f t="shared" si="23"/>
        <v>47000</v>
      </c>
      <c r="AS133" s="5">
        <f t="shared" ref="AS133:BX133" si="24">AS67+AS108+AS128+AS131</f>
        <v>11500</v>
      </c>
      <c r="AT133" s="5">
        <f t="shared" si="24"/>
        <v>11000</v>
      </c>
      <c r="AU133" s="5">
        <f t="shared" si="24"/>
        <v>622861</v>
      </c>
      <c r="AV133" s="5">
        <f t="shared" si="24"/>
        <v>6500</v>
      </c>
      <c r="AW133" s="5">
        <f t="shared" si="24"/>
        <v>27000</v>
      </c>
      <c r="AX133" s="5">
        <f t="shared" si="24"/>
        <v>675994</v>
      </c>
      <c r="AY133" s="5">
        <f t="shared" si="24"/>
        <v>3250</v>
      </c>
      <c r="AZ133" s="5">
        <f t="shared" si="24"/>
        <v>36000</v>
      </c>
      <c r="BA133" s="5">
        <f t="shared" si="24"/>
        <v>36500</v>
      </c>
      <c r="BB133" s="5">
        <f t="shared" si="24"/>
        <v>150000</v>
      </c>
      <c r="BC133" s="5">
        <f t="shared" si="24"/>
        <v>66900</v>
      </c>
      <c r="BD133" s="5">
        <f t="shared" si="24"/>
        <v>10100</v>
      </c>
      <c r="BE133" s="5">
        <f t="shared" si="24"/>
        <v>6720</v>
      </c>
      <c r="BF133" s="5">
        <f t="shared" si="24"/>
        <v>39000</v>
      </c>
      <c r="BG133" s="5">
        <f t="shared" si="24"/>
        <v>320000</v>
      </c>
      <c r="BH133" s="5">
        <f t="shared" si="24"/>
        <v>1500</v>
      </c>
      <c r="BI133" s="5">
        <f t="shared" si="24"/>
        <v>72000</v>
      </c>
      <c r="BJ133" s="5">
        <f t="shared" si="24"/>
        <v>1650</v>
      </c>
      <c r="BK133" s="5">
        <f t="shared" si="24"/>
        <v>4000</v>
      </c>
      <c r="BL133" s="5">
        <f t="shared" si="24"/>
        <v>76600</v>
      </c>
      <c r="BM133" s="5">
        <f t="shared" si="24"/>
        <v>33000</v>
      </c>
      <c r="BN133" s="5">
        <f t="shared" si="24"/>
        <v>3000</v>
      </c>
      <c r="BO133" s="5">
        <f t="shared" si="24"/>
        <v>553374</v>
      </c>
      <c r="BP133" s="5">
        <f t="shared" si="24"/>
        <v>664782</v>
      </c>
      <c r="BQ133" s="5">
        <f t="shared" si="24"/>
        <v>690748</v>
      </c>
      <c r="BR133" s="5">
        <f t="shared" si="24"/>
        <v>49726</v>
      </c>
      <c r="BS133" s="5">
        <f t="shared" si="24"/>
        <v>21700</v>
      </c>
      <c r="BT133" s="5">
        <f t="shared" si="24"/>
        <v>63790</v>
      </c>
      <c r="BU133" s="5">
        <f t="shared" si="24"/>
        <v>5500</v>
      </c>
      <c r="BV133" s="5">
        <f t="shared" si="24"/>
        <v>44200</v>
      </c>
      <c r="BW133" s="5">
        <f t="shared" si="24"/>
        <v>310225</v>
      </c>
      <c r="BX133" s="5">
        <f t="shared" si="24"/>
        <v>179000</v>
      </c>
      <c r="BY133" s="5">
        <f t="shared" ref="BY133:CF133" si="25">BY67+BY108+BY128+BY131</f>
        <v>151500</v>
      </c>
      <c r="BZ133" s="5">
        <f t="shared" si="25"/>
        <v>83000</v>
      </c>
      <c r="CA133" s="5">
        <f t="shared" si="25"/>
        <v>364075</v>
      </c>
      <c r="CB133" s="5">
        <f t="shared" si="25"/>
        <v>14000</v>
      </c>
      <c r="CC133" s="5">
        <f t="shared" si="25"/>
        <v>40000</v>
      </c>
      <c r="CD133" s="5">
        <f t="shared" si="25"/>
        <v>1750</v>
      </c>
      <c r="CE133" s="5">
        <f t="shared" si="25"/>
        <v>14000</v>
      </c>
      <c r="CF133" s="5">
        <f t="shared" si="25"/>
        <v>2115711</v>
      </c>
      <c r="CG133" s="5">
        <f>CG67+CG108+CG128+CG131</f>
        <v>22215660</v>
      </c>
      <c r="CH133" s="7"/>
      <c r="CI133" s="5">
        <f t="shared" ref="CI133:CK133" si="26">CI67+CI108+CI128+CI131</f>
        <v>210074.53000000003</v>
      </c>
      <c r="CJ133" s="5">
        <f t="shared" si="26"/>
        <v>52991.85</v>
      </c>
      <c r="CK133" s="5">
        <f t="shared" si="26"/>
        <v>20098657.560000002</v>
      </c>
      <c r="CL133" s="5">
        <f>CL67+CL108+CL128+CL131</f>
        <v>20361723.940000005</v>
      </c>
      <c r="CM133" s="1"/>
      <c r="CN133" s="5">
        <f t="shared" ref="CN133:CO133" si="27">CN67+CN108+CN128+CN131</f>
        <v>0</v>
      </c>
      <c r="CO133" s="5">
        <f t="shared" si="27"/>
        <v>1210765.4300000002</v>
      </c>
      <c r="CP133" s="5">
        <f>CP67+CP108+CP128+CP131</f>
        <v>1210765.4300000002</v>
      </c>
      <c r="CR133" s="5">
        <f>CR67+CR108+CR128+CR131</f>
        <v>21572489.370000001</v>
      </c>
      <c r="CS133" s="5"/>
      <c r="CT133" s="41"/>
      <c r="CU133" s="38"/>
    </row>
    <row r="134" spans="1:108" x14ac:dyDescent="0.2">
      <c r="H134" s="7"/>
      <c r="I134" s="7"/>
      <c r="J134" s="7"/>
      <c r="K134" s="7"/>
      <c r="L134" s="7"/>
      <c r="CG134" s="7"/>
      <c r="CH134" s="7"/>
      <c r="CL134" s="6"/>
      <c r="CP134" s="6"/>
    </row>
    <row r="135" spans="1:108" ht="13.5" thickBot="1" x14ac:dyDescent="0.25">
      <c r="A135" s="8" t="s">
        <v>2</v>
      </c>
      <c r="C135" s="1" t="s">
        <v>41</v>
      </c>
      <c r="D135" s="8">
        <f t="shared" ref="D135:G135" si="28">D35-D133</f>
        <v>-962.71999999997206</v>
      </c>
      <c r="E135" s="8">
        <f t="shared" si="28"/>
        <v>51648.71</v>
      </c>
      <c r="F135" s="8">
        <f t="shared" si="28"/>
        <v>1482758.2800000049</v>
      </c>
      <c r="G135" s="8">
        <f t="shared" si="28"/>
        <v>-76126.290000000008</v>
      </c>
      <c r="H135"/>
      <c r="I135" s="8"/>
      <c r="J135" s="8"/>
      <c r="K135" s="5"/>
      <c r="L135" s="7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5"/>
      <c r="CH135" s="7"/>
      <c r="CI135" s="8">
        <f t="shared" ref="CI135:CK135" si="29">CI35-CI133</f>
        <v>5690.3399999999674</v>
      </c>
      <c r="CJ135" s="8">
        <f t="shared" si="29"/>
        <v>148044.78</v>
      </c>
      <c r="CK135" s="8">
        <f t="shared" si="29"/>
        <v>1758050.6299999952</v>
      </c>
      <c r="CL135" s="5">
        <f>CL35-CL133</f>
        <v>8743682.8699999899</v>
      </c>
      <c r="CM135" s="1"/>
      <c r="CN135" s="8">
        <f t="shared" ref="CN135:CO135" si="30">CN35-CN133</f>
        <v>363291.42000000004</v>
      </c>
      <c r="CO135" s="8">
        <f t="shared" si="30"/>
        <v>23111.959999999963</v>
      </c>
      <c r="CP135" s="5">
        <f>CP35-CP133</f>
        <v>970471.86999999965</v>
      </c>
      <c r="CR135" s="5">
        <f>CR35-CR133</f>
        <v>9714154.7399999984</v>
      </c>
      <c r="CS135" s="5"/>
      <c r="CT135" s="41"/>
      <c r="CU135" s="38"/>
    </row>
    <row r="136" spans="1:108" ht="13.5" thickTop="1" x14ac:dyDescent="0.2"/>
    <row r="137" spans="1:108" hidden="1" outlineLevel="1" x14ac:dyDescent="0.2">
      <c r="A137" s="3" t="s">
        <v>100</v>
      </c>
      <c r="B137" s="10" t="s">
        <v>284</v>
      </c>
      <c r="C137" s="3" t="s">
        <v>285</v>
      </c>
      <c r="D137" s="3">
        <v>0</v>
      </c>
      <c r="E137" s="3">
        <v>0</v>
      </c>
      <c r="F137" s="3">
        <v>0</v>
      </c>
      <c r="G137" s="3">
        <v>0</v>
      </c>
      <c r="I137" s="29">
        <v>0</v>
      </c>
      <c r="J137" s="29">
        <v>0</v>
      </c>
      <c r="K137" s="31"/>
      <c r="L137" s="29"/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3">
        <v>0</v>
      </c>
      <c r="AO137" s="3">
        <v>0</v>
      </c>
      <c r="AP137" s="3">
        <v>0</v>
      </c>
      <c r="AQ137" s="3">
        <v>0</v>
      </c>
      <c r="AR137" s="3">
        <v>0</v>
      </c>
      <c r="AS137" s="3">
        <v>0</v>
      </c>
      <c r="AT137" s="3">
        <v>0</v>
      </c>
      <c r="AU137" s="3">
        <v>0</v>
      </c>
      <c r="AV137" s="3">
        <v>0</v>
      </c>
      <c r="AW137" s="3">
        <v>0</v>
      </c>
      <c r="AX137" s="3">
        <v>0</v>
      </c>
      <c r="AY137" s="3">
        <v>0</v>
      </c>
      <c r="AZ137" s="3">
        <v>0</v>
      </c>
      <c r="BA137" s="3">
        <v>0</v>
      </c>
      <c r="BB137" s="3">
        <v>0</v>
      </c>
      <c r="BC137" s="3">
        <v>0</v>
      </c>
      <c r="BD137" s="3">
        <v>0</v>
      </c>
      <c r="BE137" s="3">
        <v>0</v>
      </c>
      <c r="BF137" s="3">
        <v>0</v>
      </c>
      <c r="BG137" s="3">
        <v>0</v>
      </c>
      <c r="BH137" s="3">
        <v>0</v>
      </c>
      <c r="BI137" s="3">
        <v>0</v>
      </c>
      <c r="BJ137" s="3">
        <v>0</v>
      </c>
      <c r="BK137" s="3">
        <v>0</v>
      </c>
      <c r="BL137" s="3">
        <v>0</v>
      </c>
      <c r="BM137" s="3">
        <v>0</v>
      </c>
      <c r="BN137" s="3">
        <v>0</v>
      </c>
      <c r="BO137" s="3">
        <v>0</v>
      </c>
      <c r="BP137" s="3">
        <v>0</v>
      </c>
      <c r="BQ137" s="3">
        <v>0</v>
      </c>
      <c r="BR137" s="3">
        <v>0</v>
      </c>
      <c r="BS137" s="3">
        <v>0</v>
      </c>
      <c r="BT137" s="3">
        <v>0</v>
      </c>
      <c r="BU137" s="3">
        <v>0</v>
      </c>
      <c r="BV137" s="3">
        <v>0</v>
      </c>
      <c r="BW137" s="3">
        <v>0</v>
      </c>
      <c r="BX137" s="3">
        <v>0</v>
      </c>
      <c r="BY137" s="3">
        <v>0</v>
      </c>
      <c r="BZ137" s="3">
        <v>0</v>
      </c>
      <c r="CA137" s="3">
        <v>0</v>
      </c>
      <c r="CB137" s="3">
        <v>0</v>
      </c>
      <c r="CC137" s="3">
        <v>0</v>
      </c>
      <c r="CD137" s="3">
        <v>0</v>
      </c>
      <c r="CE137" s="3">
        <v>0</v>
      </c>
      <c r="CF137" s="3">
        <v>0</v>
      </c>
      <c r="CG137" s="29">
        <v>0</v>
      </c>
      <c r="CI137" s="3">
        <v>0</v>
      </c>
      <c r="CJ137" s="3">
        <v>0</v>
      </c>
      <c r="CK137" s="3">
        <v>0</v>
      </c>
      <c r="CL137" s="3">
        <v>0</v>
      </c>
      <c r="CN137" s="3">
        <v>0</v>
      </c>
      <c r="CO137" s="3">
        <v>0</v>
      </c>
      <c r="CP137" s="3">
        <v>0</v>
      </c>
      <c r="CR137" s="3">
        <v>0</v>
      </c>
      <c r="DB137" s="50">
        <v>0</v>
      </c>
      <c r="DC137" s="3">
        <v>0</v>
      </c>
    </row>
    <row r="138" spans="1:108" hidden="1" outlineLevel="1" x14ac:dyDescent="0.2">
      <c r="A138" s="3" t="s">
        <v>116</v>
      </c>
      <c r="B138" s="10" t="s">
        <v>335</v>
      </c>
      <c r="C138" s="3" t="s">
        <v>336</v>
      </c>
      <c r="D138" s="3">
        <v>0</v>
      </c>
      <c r="E138" s="3">
        <v>0</v>
      </c>
      <c r="F138" s="3">
        <v>0</v>
      </c>
      <c r="G138" s="3">
        <v>0</v>
      </c>
      <c r="I138" s="29">
        <v>0</v>
      </c>
      <c r="J138" s="29">
        <v>0</v>
      </c>
      <c r="K138" s="31"/>
      <c r="L138" s="29"/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0</v>
      </c>
      <c r="AH138" s="3">
        <v>0</v>
      </c>
      <c r="AI138" s="3">
        <v>0</v>
      </c>
      <c r="AJ138" s="3">
        <v>0</v>
      </c>
      <c r="AK138" s="3">
        <v>0</v>
      </c>
      <c r="AL138" s="3">
        <v>0</v>
      </c>
      <c r="AM138" s="3">
        <v>0</v>
      </c>
      <c r="AN138" s="3">
        <v>0</v>
      </c>
      <c r="AO138" s="3">
        <v>0</v>
      </c>
      <c r="AP138" s="3">
        <v>0</v>
      </c>
      <c r="AQ138" s="3">
        <v>0</v>
      </c>
      <c r="AR138" s="3">
        <v>0</v>
      </c>
      <c r="AS138" s="3">
        <v>0</v>
      </c>
      <c r="AT138" s="3">
        <v>0</v>
      </c>
      <c r="AU138" s="3">
        <v>0</v>
      </c>
      <c r="AV138" s="3">
        <v>0</v>
      </c>
      <c r="AW138" s="3">
        <v>0</v>
      </c>
      <c r="AX138" s="3">
        <v>0</v>
      </c>
      <c r="AY138" s="3">
        <v>0</v>
      </c>
      <c r="AZ138" s="3">
        <v>0</v>
      </c>
      <c r="BA138" s="3">
        <v>0</v>
      </c>
      <c r="BB138" s="3">
        <v>0</v>
      </c>
      <c r="BC138" s="3">
        <v>0</v>
      </c>
      <c r="BD138" s="3">
        <v>0</v>
      </c>
      <c r="BE138" s="3">
        <v>0</v>
      </c>
      <c r="BF138" s="3">
        <v>0</v>
      </c>
      <c r="BG138" s="3">
        <v>0</v>
      </c>
      <c r="BH138" s="3">
        <v>0</v>
      </c>
      <c r="BI138" s="3">
        <v>0</v>
      </c>
      <c r="BJ138" s="3">
        <v>0</v>
      </c>
      <c r="BK138" s="3">
        <v>0</v>
      </c>
      <c r="BL138" s="3">
        <v>0</v>
      </c>
      <c r="BM138" s="3">
        <v>0</v>
      </c>
      <c r="BN138" s="3">
        <v>0</v>
      </c>
      <c r="BO138" s="3">
        <v>0</v>
      </c>
      <c r="BP138" s="3">
        <v>0</v>
      </c>
      <c r="BQ138" s="3">
        <v>0</v>
      </c>
      <c r="BR138" s="3">
        <v>0</v>
      </c>
      <c r="BS138" s="3">
        <v>0</v>
      </c>
      <c r="BT138" s="3">
        <v>0</v>
      </c>
      <c r="BU138" s="3">
        <v>0</v>
      </c>
      <c r="BV138" s="3">
        <v>0</v>
      </c>
      <c r="BW138" s="3">
        <v>0</v>
      </c>
      <c r="BX138" s="3">
        <v>0</v>
      </c>
      <c r="BY138" s="3">
        <v>0</v>
      </c>
      <c r="BZ138" s="3">
        <v>0</v>
      </c>
      <c r="CA138" s="3">
        <v>0</v>
      </c>
      <c r="CB138" s="3">
        <v>0</v>
      </c>
      <c r="CC138" s="3">
        <v>0</v>
      </c>
      <c r="CD138" s="3">
        <v>0</v>
      </c>
      <c r="CE138" s="3">
        <v>0</v>
      </c>
      <c r="CF138" s="3">
        <v>0</v>
      </c>
      <c r="CG138" s="29">
        <v>0</v>
      </c>
      <c r="CI138" s="3">
        <v>0</v>
      </c>
      <c r="CJ138" s="3">
        <v>0</v>
      </c>
      <c r="CK138" s="3">
        <v>0</v>
      </c>
      <c r="CL138" s="3">
        <v>0</v>
      </c>
      <c r="CN138" s="3">
        <v>0</v>
      </c>
      <c r="CO138" s="3">
        <v>0</v>
      </c>
      <c r="CP138" s="3">
        <v>0</v>
      </c>
      <c r="CR138" s="3">
        <v>0</v>
      </c>
      <c r="DB138" s="50">
        <v>0</v>
      </c>
      <c r="DC138" s="3">
        <v>0</v>
      </c>
    </row>
    <row r="139" spans="1:108" hidden="1" outlineLevel="1" x14ac:dyDescent="0.2">
      <c r="A139" s="3" t="s">
        <v>117</v>
      </c>
      <c r="B139" s="10" t="s">
        <v>337</v>
      </c>
      <c r="C139" s="3" t="s">
        <v>338</v>
      </c>
      <c r="D139" s="3">
        <v>0</v>
      </c>
      <c r="E139" s="3">
        <v>0</v>
      </c>
      <c r="F139" s="3">
        <v>0</v>
      </c>
      <c r="G139" s="3">
        <v>0</v>
      </c>
      <c r="I139" s="29">
        <v>0</v>
      </c>
      <c r="J139" s="29">
        <v>0</v>
      </c>
      <c r="K139" s="31"/>
      <c r="L139" s="29"/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  <c r="AG139" s="3">
        <v>0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0</v>
      </c>
      <c r="AO139" s="3">
        <v>0</v>
      </c>
      <c r="AP139" s="3">
        <v>0</v>
      </c>
      <c r="AQ139" s="3">
        <v>0</v>
      </c>
      <c r="AR139" s="3">
        <v>0</v>
      </c>
      <c r="AS139" s="3">
        <v>0</v>
      </c>
      <c r="AT139" s="3">
        <v>0</v>
      </c>
      <c r="AU139" s="3">
        <v>0</v>
      </c>
      <c r="AV139" s="3">
        <v>0</v>
      </c>
      <c r="AW139" s="3">
        <v>0</v>
      </c>
      <c r="AX139" s="3">
        <v>0</v>
      </c>
      <c r="AY139" s="3">
        <v>0</v>
      </c>
      <c r="AZ139" s="3">
        <v>0</v>
      </c>
      <c r="BA139" s="3">
        <v>0</v>
      </c>
      <c r="BB139" s="3">
        <v>0</v>
      </c>
      <c r="BC139" s="3">
        <v>0</v>
      </c>
      <c r="BD139" s="3">
        <v>0</v>
      </c>
      <c r="BE139" s="3">
        <v>0</v>
      </c>
      <c r="BF139" s="3">
        <v>0</v>
      </c>
      <c r="BG139" s="3">
        <v>0</v>
      </c>
      <c r="BH139" s="3">
        <v>0</v>
      </c>
      <c r="BI139" s="3">
        <v>0</v>
      </c>
      <c r="BJ139" s="3">
        <v>0</v>
      </c>
      <c r="BK139" s="3">
        <v>0</v>
      </c>
      <c r="BL139" s="3">
        <v>0</v>
      </c>
      <c r="BM139" s="3">
        <v>0</v>
      </c>
      <c r="BN139" s="3">
        <v>0</v>
      </c>
      <c r="BO139" s="3">
        <v>0</v>
      </c>
      <c r="BP139" s="3">
        <v>0</v>
      </c>
      <c r="BQ139" s="3">
        <v>0</v>
      </c>
      <c r="BR139" s="3">
        <v>0</v>
      </c>
      <c r="BS139" s="3">
        <v>0</v>
      </c>
      <c r="BT139" s="3">
        <v>0</v>
      </c>
      <c r="BU139" s="3">
        <v>0</v>
      </c>
      <c r="BV139" s="3">
        <v>0</v>
      </c>
      <c r="BW139" s="3">
        <v>0</v>
      </c>
      <c r="BX139" s="3">
        <v>0</v>
      </c>
      <c r="BY139" s="3">
        <v>0</v>
      </c>
      <c r="BZ139" s="3">
        <v>0</v>
      </c>
      <c r="CA139" s="3">
        <v>0</v>
      </c>
      <c r="CB139" s="3">
        <v>0</v>
      </c>
      <c r="CC139" s="3">
        <v>0</v>
      </c>
      <c r="CD139" s="3">
        <v>0</v>
      </c>
      <c r="CE139" s="3">
        <v>0</v>
      </c>
      <c r="CF139" s="3">
        <v>0</v>
      </c>
      <c r="CG139" s="29">
        <v>0</v>
      </c>
      <c r="CI139" s="3">
        <v>0</v>
      </c>
      <c r="CJ139" s="3">
        <v>0</v>
      </c>
      <c r="CK139" s="3">
        <v>0</v>
      </c>
      <c r="CL139" s="3">
        <v>0</v>
      </c>
      <c r="CN139" s="3">
        <v>0</v>
      </c>
      <c r="CO139" s="3">
        <v>0</v>
      </c>
      <c r="CP139" s="3">
        <v>0</v>
      </c>
      <c r="CR139" s="3">
        <v>0</v>
      </c>
      <c r="DB139" s="50">
        <v>0</v>
      </c>
      <c r="DC139" s="3">
        <v>0</v>
      </c>
    </row>
    <row r="140" spans="1:108" hidden="1" outlineLevel="1" x14ac:dyDescent="0.2">
      <c r="A140" s="3" t="s">
        <v>121</v>
      </c>
      <c r="B140" s="10" t="s">
        <v>345</v>
      </c>
      <c r="C140" s="3" t="s">
        <v>346</v>
      </c>
      <c r="D140" s="3">
        <v>0</v>
      </c>
      <c r="E140" s="3">
        <v>0</v>
      </c>
      <c r="F140" s="3">
        <v>0</v>
      </c>
      <c r="G140" s="3">
        <v>0</v>
      </c>
      <c r="I140" s="29">
        <v>0</v>
      </c>
      <c r="J140" s="29">
        <v>0</v>
      </c>
      <c r="K140" s="31"/>
      <c r="L140" s="29"/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0</v>
      </c>
      <c r="AO140" s="3">
        <v>0</v>
      </c>
      <c r="AP140" s="3">
        <v>0</v>
      </c>
      <c r="AQ140" s="3">
        <v>0</v>
      </c>
      <c r="AR140" s="3">
        <v>0</v>
      </c>
      <c r="AS140" s="3">
        <v>0</v>
      </c>
      <c r="AT140" s="3">
        <v>0</v>
      </c>
      <c r="AU140" s="3">
        <v>0</v>
      </c>
      <c r="AV140" s="3">
        <v>0</v>
      </c>
      <c r="AW140" s="3">
        <v>0</v>
      </c>
      <c r="AX140" s="3">
        <v>0</v>
      </c>
      <c r="AY140" s="3">
        <v>0</v>
      </c>
      <c r="AZ140" s="3">
        <v>0</v>
      </c>
      <c r="BA140" s="3">
        <v>0</v>
      </c>
      <c r="BB140" s="3">
        <v>0</v>
      </c>
      <c r="BC140" s="3">
        <v>0</v>
      </c>
      <c r="BD140" s="3">
        <v>0</v>
      </c>
      <c r="BE140" s="3">
        <v>0</v>
      </c>
      <c r="BF140" s="3">
        <v>0</v>
      </c>
      <c r="BG140" s="3">
        <v>0</v>
      </c>
      <c r="BH140" s="3">
        <v>0</v>
      </c>
      <c r="BI140" s="3">
        <v>0</v>
      </c>
      <c r="BJ140" s="3">
        <v>0</v>
      </c>
      <c r="BK140" s="3">
        <v>0</v>
      </c>
      <c r="BL140" s="3">
        <v>0</v>
      </c>
      <c r="BM140" s="3">
        <v>0</v>
      </c>
      <c r="BN140" s="3">
        <v>0</v>
      </c>
      <c r="BO140" s="3">
        <v>0</v>
      </c>
      <c r="BP140" s="3">
        <v>0</v>
      </c>
      <c r="BQ140" s="3">
        <v>0</v>
      </c>
      <c r="BR140" s="3">
        <v>0</v>
      </c>
      <c r="BS140" s="3">
        <v>0</v>
      </c>
      <c r="BT140" s="3">
        <v>0</v>
      </c>
      <c r="BU140" s="3">
        <v>0</v>
      </c>
      <c r="BV140" s="3">
        <v>0</v>
      </c>
      <c r="BW140" s="3">
        <v>0</v>
      </c>
      <c r="BX140" s="3">
        <v>0</v>
      </c>
      <c r="BY140" s="3">
        <v>0</v>
      </c>
      <c r="BZ140" s="3">
        <v>0</v>
      </c>
      <c r="CA140" s="3">
        <v>0</v>
      </c>
      <c r="CB140" s="3">
        <v>0</v>
      </c>
      <c r="CC140" s="3">
        <v>0</v>
      </c>
      <c r="CD140" s="3">
        <v>0</v>
      </c>
      <c r="CE140" s="3">
        <v>0</v>
      </c>
      <c r="CF140" s="3">
        <v>0</v>
      </c>
      <c r="CG140" s="29">
        <v>0</v>
      </c>
      <c r="CI140" s="3">
        <v>0</v>
      </c>
      <c r="CJ140" s="3">
        <v>0</v>
      </c>
      <c r="CK140" s="3">
        <v>0</v>
      </c>
      <c r="CL140" s="3">
        <v>0</v>
      </c>
      <c r="CN140" s="3">
        <v>0</v>
      </c>
      <c r="CO140" s="3">
        <v>0</v>
      </c>
      <c r="CP140" s="3">
        <v>0</v>
      </c>
      <c r="CR140" s="3">
        <v>0</v>
      </c>
      <c r="DB140" s="50">
        <v>0</v>
      </c>
      <c r="DC140" s="3">
        <v>0</v>
      </c>
    </row>
    <row r="141" spans="1:108" collapsed="1" x14ac:dyDescent="0.2">
      <c r="A141" s="3" t="s">
        <v>43</v>
      </c>
      <c r="C141" s="1" t="s">
        <v>7</v>
      </c>
      <c r="D141" s="3">
        <v>0</v>
      </c>
      <c r="E141" s="3">
        <v>0</v>
      </c>
      <c r="F141" s="3">
        <v>0</v>
      </c>
      <c r="G141" s="3">
        <v>0</v>
      </c>
      <c r="I141" s="3">
        <v>0</v>
      </c>
      <c r="J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  <c r="AG141" s="3">
        <v>0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v>0</v>
      </c>
      <c r="AO141" s="3">
        <v>0</v>
      </c>
      <c r="AP141" s="3">
        <v>0</v>
      </c>
      <c r="AQ141" s="3">
        <v>0</v>
      </c>
      <c r="AR141" s="3">
        <v>0</v>
      </c>
      <c r="AS141" s="3">
        <v>0</v>
      </c>
      <c r="AT141" s="3">
        <v>0</v>
      </c>
      <c r="AU141" s="3">
        <v>0</v>
      </c>
      <c r="AV141" s="3">
        <v>0</v>
      </c>
      <c r="AW141" s="3">
        <v>0</v>
      </c>
      <c r="AX141" s="3">
        <v>0</v>
      </c>
      <c r="AY141" s="3">
        <v>0</v>
      </c>
      <c r="AZ141" s="3">
        <v>0</v>
      </c>
      <c r="BA141" s="3">
        <v>0</v>
      </c>
      <c r="BB141" s="3">
        <v>0</v>
      </c>
      <c r="BC141" s="3">
        <v>0</v>
      </c>
      <c r="BD141" s="3">
        <v>0</v>
      </c>
      <c r="BE141" s="3">
        <v>0</v>
      </c>
      <c r="BF141" s="3">
        <v>0</v>
      </c>
      <c r="BG141" s="3">
        <v>0</v>
      </c>
      <c r="BH141" s="3">
        <v>0</v>
      </c>
      <c r="BI141" s="3">
        <v>0</v>
      </c>
      <c r="BJ141" s="3">
        <v>0</v>
      </c>
      <c r="BK141" s="3">
        <v>0</v>
      </c>
      <c r="BL141" s="3">
        <v>0</v>
      </c>
      <c r="BM141" s="3">
        <v>0</v>
      </c>
      <c r="BN141" s="3">
        <v>0</v>
      </c>
      <c r="BO141" s="3">
        <v>0</v>
      </c>
      <c r="BP141" s="3">
        <v>0</v>
      </c>
      <c r="BQ141" s="3">
        <v>0</v>
      </c>
      <c r="BR141" s="3">
        <v>0</v>
      </c>
      <c r="BS141" s="3">
        <v>0</v>
      </c>
      <c r="BT141" s="3">
        <v>0</v>
      </c>
      <c r="BU141" s="3">
        <v>0</v>
      </c>
      <c r="BV141" s="3">
        <v>0</v>
      </c>
      <c r="BW141" s="3">
        <v>0</v>
      </c>
      <c r="BX141" s="3">
        <v>0</v>
      </c>
      <c r="BY141" s="3">
        <v>0</v>
      </c>
      <c r="BZ141" s="3">
        <v>0</v>
      </c>
      <c r="CA141" s="3">
        <v>0</v>
      </c>
      <c r="CB141" s="3">
        <v>0</v>
      </c>
      <c r="CC141" s="3">
        <v>0</v>
      </c>
      <c r="CD141" s="3">
        <v>0</v>
      </c>
      <c r="CE141" s="3">
        <v>0</v>
      </c>
      <c r="CF141" s="3">
        <v>0</v>
      </c>
      <c r="CG141" s="3">
        <v>0</v>
      </c>
      <c r="CI141" s="3">
        <v>0</v>
      </c>
      <c r="CJ141" s="3">
        <v>0</v>
      </c>
      <c r="CK141" s="3">
        <v>0</v>
      </c>
      <c r="CL141" s="3">
        <v>0</v>
      </c>
      <c r="CM141" s="1"/>
      <c r="CN141" s="3">
        <v>0</v>
      </c>
      <c r="CO141" s="3">
        <v>0</v>
      </c>
      <c r="CP141" s="3">
        <v>0</v>
      </c>
      <c r="CR141" s="3">
        <v>0</v>
      </c>
      <c r="DB141" s="3">
        <v>0</v>
      </c>
      <c r="DC141" s="3">
        <v>0</v>
      </c>
    </row>
    <row r="143" spans="1:108" hidden="1" outlineLevel="1" x14ac:dyDescent="0.2">
      <c r="A143" s="3" t="s">
        <v>100</v>
      </c>
      <c r="B143" s="10" t="s">
        <v>284</v>
      </c>
      <c r="C143" s="3" t="s">
        <v>285</v>
      </c>
      <c r="D143" s="3">
        <v>0</v>
      </c>
      <c r="E143" s="3">
        <v>0</v>
      </c>
      <c r="F143" s="3">
        <v>0</v>
      </c>
      <c r="G143" s="3">
        <v>0</v>
      </c>
      <c r="I143" s="29">
        <v>0</v>
      </c>
      <c r="J143" s="29">
        <v>0</v>
      </c>
      <c r="K143" s="31"/>
      <c r="L143" s="29"/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v>0</v>
      </c>
      <c r="AO143" s="3">
        <v>0</v>
      </c>
      <c r="AP143" s="3">
        <v>0</v>
      </c>
      <c r="AQ143" s="3">
        <v>0</v>
      </c>
      <c r="AR143" s="3">
        <v>0</v>
      </c>
      <c r="AS143" s="3">
        <v>0</v>
      </c>
      <c r="AT143" s="3">
        <v>0</v>
      </c>
      <c r="AU143" s="3">
        <v>0</v>
      </c>
      <c r="AV143" s="3">
        <v>0</v>
      </c>
      <c r="AW143" s="3">
        <v>0</v>
      </c>
      <c r="AX143" s="3">
        <v>0</v>
      </c>
      <c r="AY143" s="3">
        <v>0</v>
      </c>
      <c r="AZ143" s="3">
        <v>0</v>
      </c>
      <c r="BA143" s="3">
        <v>0</v>
      </c>
      <c r="BB143" s="3">
        <v>0</v>
      </c>
      <c r="BC143" s="3">
        <v>0</v>
      </c>
      <c r="BD143" s="3">
        <v>0</v>
      </c>
      <c r="BE143" s="3">
        <v>0</v>
      </c>
      <c r="BF143" s="3">
        <v>0</v>
      </c>
      <c r="BG143" s="3">
        <v>0</v>
      </c>
      <c r="BH143" s="3">
        <v>0</v>
      </c>
      <c r="BI143" s="3">
        <v>0</v>
      </c>
      <c r="BJ143" s="3">
        <v>0</v>
      </c>
      <c r="BK143" s="3">
        <v>0</v>
      </c>
      <c r="BL143" s="3">
        <v>0</v>
      </c>
      <c r="BM143" s="3">
        <v>0</v>
      </c>
      <c r="BN143" s="3">
        <v>0</v>
      </c>
      <c r="BO143" s="3">
        <v>0</v>
      </c>
      <c r="BP143" s="3">
        <v>0</v>
      </c>
      <c r="BQ143" s="3">
        <v>0</v>
      </c>
      <c r="BR143" s="3">
        <v>0</v>
      </c>
      <c r="BS143" s="3">
        <v>0</v>
      </c>
      <c r="BT143" s="3">
        <v>0</v>
      </c>
      <c r="BU143" s="3">
        <v>0</v>
      </c>
      <c r="BV143" s="3">
        <v>0</v>
      </c>
      <c r="BW143" s="3">
        <v>0</v>
      </c>
      <c r="BX143" s="3">
        <v>0</v>
      </c>
      <c r="BY143" s="3">
        <v>0</v>
      </c>
      <c r="BZ143" s="3">
        <v>0</v>
      </c>
      <c r="CA143" s="3">
        <v>0</v>
      </c>
      <c r="CB143" s="3">
        <v>0</v>
      </c>
      <c r="CC143" s="3">
        <v>0</v>
      </c>
      <c r="CD143" s="3">
        <v>0</v>
      </c>
      <c r="CE143" s="3">
        <v>0</v>
      </c>
      <c r="CF143" s="3">
        <v>0</v>
      </c>
      <c r="CG143" s="29">
        <v>0</v>
      </c>
      <c r="CI143" s="3">
        <v>0</v>
      </c>
      <c r="CJ143" s="3">
        <v>0</v>
      </c>
      <c r="CK143" s="3">
        <v>0</v>
      </c>
      <c r="CL143" s="3">
        <v>0</v>
      </c>
      <c r="CN143" s="3">
        <v>0</v>
      </c>
      <c r="CO143" s="3">
        <v>0</v>
      </c>
      <c r="CP143" s="3">
        <v>0</v>
      </c>
      <c r="CR143" s="3">
        <v>0</v>
      </c>
      <c r="DB143" s="50">
        <v>0</v>
      </c>
      <c r="DC143" s="3">
        <v>0</v>
      </c>
    </row>
    <row r="144" spans="1:108" hidden="1" outlineLevel="1" x14ac:dyDescent="0.2">
      <c r="A144" s="3" t="s">
        <v>116</v>
      </c>
      <c r="B144" s="10" t="s">
        <v>335</v>
      </c>
      <c r="C144" s="3" t="s">
        <v>336</v>
      </c>
      <c r="D144" s="3">
        <v>0</v>
      </c>
      <c r="E144" s="3">
        <v>0</v>
      </c>
      <c r="F144" s="3">
        <v>0</v>
      </c>
      <c r="G144" s="3">
        <v>0</v>
      </c>
      <c r="I144" s="29">
        <v>0</v>
      </c>
      <c r="J144" s="29">
        <v>0</v>
      </c>
      <c r="K144" s="31"/>
      <c r="L144" s="29"/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  <c r="AG144" s="3">
        <v>0</v>
      </c>
      <c r="AH144" s="3">
        <v>0</v>
      </c>
      <c r="AI144" s="3">
        <v>0</v>
      </c>
      <c r="AJ144" s="3">
        <v>0</v>
      </c>
      <c r="AK144" s="3">
        <v>0</v>
      </c>
      <c r="AL144" s="3">
        <v>0</v>
      </c>
      <c r="AM144" s="3">
        <v>0</v>
      </c>
      <c r="AN144" s="3">
        <v>0</v>
      </c>
      <c r="AO144" s="3">
        <v>0</v>
      </c>
      <c r="AP144" s="3">
        <v>0</v>
      </c>
      <c r="AQ144" s="3">
        <v>0</v>
      </c>
      <c r="AR144" s="3">
        <v>0</v>
      </c>
      <c r="AS144" s="3">
        <v>0</v>
      </c>
      <c r="AT144" s="3">
        <v>0</v>
      </c>
      <c r="AU144" s="3">
        <v>0</v>
      </c>
      <c r="AV144" s="3">
        <v>0</v>
      </c>
      <c r="AW144" s="3">
        <v>0</v>
      </c>
      <c r="AX144" s="3">
        <v>0</v>
      </c>
      <c r="AY144" s="3">
        <v>0</v>
      </c>
      <c r="AZ144" s="3">
        <v>0</v>
      </c>
      <c r="BA144" s="3">
        <v>0</v>
      </c>
      <c r="BB144" s="3">
        <v>0</v>
      </c>
      <c r="BC144" s="3">
        <v>0</v>
      </c>
      <c r="BD144" s="3">
        <v>0</v>
      </c>
      <c r="BE144" s="3">
        <v>0</v>
      </c>
      <c r="BF144" s="3">
        <v>0</v>
      </c>
      <c r="BG144" s="3">
        <v>0</v>
      </c>
      <c r="BH144" s="3">
        <v>0</v>
      </c>
      <c r="BI144" s="3">
        <v>0</v>
      </c>
      <c r="BJ144" s="3">
        <v>0</v>
      </c>
      <c r="BK144" s="3">
        <v>0</v>
      </c>
      <c r="BL144" s="3">
        <v>0</v>
      </c>
      <c r="BM144" s="3">
        <v>0</v>
      </c>
      <c r="BN144" s="3">
        <v>0</v>
      </c>
      <c r="BO144" s="3">
        <v>0</v>
      </c>
      <c r="BP144" s="3">
        <v>0</v>
      </c>
      <c r="BQ144" s="3">
        <v>0</v>
      </c>
      <c r="BR144" s="3">
        <v>0</v>
      </c>
      <c r="BS144" s="3">
        <v>0</v>
      </c>
      <c r="BT144" s="3">
        <v>0</v>
      </c>
      <c r="BU144" s="3">
        <v>0</v>
      </c>
      <c r="BV144" s="3">
        <v>0</v>
      </c>
      <c r="BW144" s="3">
        <v>0</v>
      </c>
      <c r="BX144" s="3">
        <v>0</v>
      </c>
      <c r="BY144" s="3">
        <v>0</v>
      </c>
      <c r="BZ144" s="3">
        <v>0</v>
      </c>
      <c r="CA144" s="3">
        <v>0</v>
      </c>
      <c r="CB144" s="3">
        <v>0</v>
      </c>
      <c r="CC144" s="3">
        <v>0</v>
      </c>
      <c r="CD144" s="3">
        <v>0</v>
      </c>
      <c r="CE144" s="3">
        <v>0</v>
      </c>
      <c r="CF144" s="3">
        <v>0</v>
      </c>
      <c r="CG144" s="29">
        <v>0</v>
      </c>
      <c r="CI144" s="3">
        <v>0</v>
      </c>
      <c r="CJ144" s="3">
        <v>0</v>
      </c>
      <c r="CK144" s="3">
        <v>0</v>
      </c>
      <c r="CL144" s="3">
        <v>0</v>
      </c>
      <c r="CN144" s="3">
        <v>0</v>
      </c>
      <c r="CO144" s="3">
        <v>0</v>
      </c>
      <c r="CP144" s="3">
        <v>0</v>
      </c>
      <c r="CR144" s="3">
        <v>0</v>
      </c>
      <c r="DB144" s="50">
        <v>0</v>
      </c>
      <c r="DC144" s="3">
        <v>0</v>
      </c>
    </row>
    <row r="145" spans="1:107" hidden="1" outlineLevel="1" x14ac:dyDescent="0.2">
      <c r="A145" s="3" t="s">
        <v>117</v>
      </c>
      <c r="B145" s="10" t="s">
        <v>337</v>
      </c>
      <c r="C145" s="3" t="s">
        <v>338</v>
      </c>
      <c r="D145" s="3">
        <v>0</v>
      </c>
      <c r="E145" s="3">
        <v>0</v>
      </c>
      <c r="F145" s="3">
        <v>0</v>
      </c>
      <c r="G145" s="3">
        <v>0</v>
      </c>
      <c r="I145" s="29">
        <v>0</v>
      </c>
      <c r="J145" s="29">
        <v>0</v>
      </c>
      <c r="K145" s="31"/>
      <c r="L145" s="29"/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  <c r="AN145" s="3">
        <v>0</v>
      </c>
      <c r="AO145" s="3">
        <v>0</v>
      </c>
      <c r="AP145" s="3">
        <v>0</v>
      </c>
      <c r="AQ145" s="3">
        <v>0</v>
      </c>
      <c r="AR145" s="3">
        <v>0</v>
      </c>
      <c r="AS145" s="3">
        <v>0</v>
      </c>
      <c r="AT145" s="3">
        <v>0</v>
      </c>
      <c r="AU145" s="3">
        <v>0</v>
      </c>
      <c r="AV145" s="3">
        <v>0</v>
      </c>
      <c r="AW145" s="3">
        <v>0</v>
      </c>
      <c r="AX145" s="3">
        <v>0</v>
      </c>
      <c r="AY145" s="3">
        <v>0</v>
      </c>
      <c r="AZ145" s="3">
        <v>0</v>
      </c>
      <c r="BA145" s="3">
        <v>0</v>
      </c>
      <c r="BB145" s="3">
        <v>0</v>
      </c>
      <c r="BC145" s="3">
        <v>0</v>
      </c>
      <c r="BD145" s="3">
        <v>0</v>
      </c>
      <c r="BE145" s="3">
        <v>0</v>
      </c>
      <c r="BF145" s="3">
        <v>0</v>
      </c>
      <c r="BG145" s="3">
        <v>0</v>
      </c>
      <c r="BH145" s="3">
        <v>0</v>
      </c>
      <c r="BI145" s="3">
        <v>0</v>
      </c>
      <c r="BJ145" s="3">
        <v>0</v>
      </c>
      <c r="BK145" s="3">
        <v>0</v>
      </c>
      <c r="BL145" s="3">
        <v>0</v>
      </c>
      <c r="BM145" s="3">
        <v>0</v>
      </c>
      <c r="BN145" s="3">
        <v>0</v>
      </c>
      <c r="BO145" s="3">
        <v>0</v>
      </c>
      <c r="BP145" s="3">
        <v>0</v>
      </c>
      <c r="BQ145" s="3">
        <v>0</v>
      </c>
      <c r="BR145" s="3">
        <v>0</v>
      </c>
      <c r="BS145" s="3">
        <v>0</v>
      </c>
      <c r="BT145" s="3">
        <v>0</v>
      </c>
      <c r="BU145" s="3">
        <v>0</v>
      </c>
      <c r="BV145" s="3">
        <v>0</v>
      </c>
      <c r="BW145" s="3">
        <v>0</v>
      </c>
      <c r="BX145" s="3">
        <v>0</v>
      </c>
      <c r="BY145" s="3">
        <v>0</v>
      </c>
      <c r="BZ145" s="3">
        <v>0</v>
      </c>
      <c r="CA145" s="3">
        <v>0</v>
      </c>
      <c r="CB145" s="3">
        <v>0</v>
      </c>
      <c r="CC145" s="3">
        <v>0</v>
      </c>
      <c r="CD145" s="3">
        <v>0</v>
      </c>
      <c r="CE145" s="3">
        <v>0</v>
      </c>
      <c r="CF145" s="3">
        <v>0</v>
      </c>
      <c r="CG145" s="29">
        <v>0</v>
      </c>
      <c r="CI145" s="3">
        <v>0</v>
      </c>
      <c r="CJ145" s="3">
        <v>0</v>
      </c>
      <c r="CK145" s="3">
        <v>0</v>
      </c>
      <c r="CL145" s="3">
        <v>0</v>
      </c>
      <c r="CN145" s="3">
        <v>0</v>
      </c>
      <c r="CO145" s="3">
        <v>0</v>
      </c>
      <c r="CP145" s="3">
        <v>0</v>
      </c>
      <c r="CR145" s="3">
        <v>0</v>
      </c>
      <c r="DB145" s="50">
        <v>0</v>
      </c>
      <c r="DC145" s="3">
        <v>0</v>
      </c>
    </row>
    <row r="146" spans="1:107" collapsed="1" x14ac:dyDescent="0.2">
      <c r="A146" s="3" t="s">
        <v>44</v>
      </c>
      <c r="C146" s="1" t="s">
        <v>8</v>
      </c>
      <c r="D146" s="3">
        <v>0</v>
      </c>
      <c r="E146" s="3">
        <v>0</v>
      </c>
      <c r="F146" s="3">
        <v>0</v>
      </c>
      <c r="G146" s="3">
        <v>0</v>
      </c>
      <c r="I146" s="3">
        <v>0</v>
      </c>
      <c r="J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v>0</v>
      </c>
      <c r="AU146" s="3">
        <v>0</v>
      </c>
      <c r="AV146" s="3">
        <v>0</v>
      </c>
      <c r="AW146" s="3">
        <v>0</v>
      </c>
      <c r="AX146" s="3">
        <v>0</v>
      </c>
      <c r="AY146" s="3">
        <v>0</v>
      </c>
      <c r="AZ146" s="3">
        <v>0</v>
      </c>
      <c r="BA146" s="3">
        <v>0</v>
      </c>
      <c r="BB146" s="3">
        <v>0</v>
      </c>
      <c r="BC146" s="3">
        <v>0</v>
      </c>
      <c r="BD146" s="3">
        <v>0</v>
      </c>
      <c r="BE146" s="3">
        <v>0</v>
      </c>
      <c r="BF146" s="3">
        <v>0</v>
      </c>
      <c r="BG146" s="3">
        <v>0</v>
      </c>
      <c r="BH146" s="3">
        <v>0</v>
      </c>
      <c r="BI146" s="3">
        <v>0</v>
      </c>
      <c r="BJ146" s="3">
        <v>0</v>
      </c>
      <c r="BK146" s="3">
        <v>0</v>
      </c>
      <c r="BL146" s="3">
        <v>0</v>
      </c>
      <c r="BM146" s="3">
        <v>0</v>
      </c>
      <c r="BN146" s="3">
        <v>0</v>
      </c>
      <c r="BO146" s="3">
        <v>0</v>
      </c>
      <c r="BP146" s="3">
        <v>0</v>
      </c>
      <c r="BQ146" s="3">
        <v>0</v>
      </c>
      <c r="BR146" s="3">
        <v>0</v>
      </c>
      <c r="BS146" s="3">
        <v>0</v>
      </c>
      <c r="BT146" s="3">
        <v>0</v>
      </c>
      <c r="BU146" s="3">
        <v>0</v>
      </c>
      <c r="BV146" s="3">
        <v>0</v>
      </c>
      <c r="BW146" s="3">
        <v>0</v>
      </c>
      <c r="BX146" s="3">
        <v>0</v>
      </c>
      <c r="BY146" s="3">
        <v>0</v>
      </c>
      <c r="BZ146" s="3">
        <v>0</v>
      </c>
      <c r="CA146" s="3">
        <v>0</v>
      </c>
      <c r="CB146" s="3">
        <v>0</v>
      </c>
      <c r="CC146" s="3">
        <v>0</v>
      </c>
      <c r="CD146" s="3">
        <v>0</v>
      </c>
      <c r="CE146" s="3">
        <v>0</v>
      </c>
      <c r="CF146" s="3">
        <v>0</v>
      </c>
      <c r="CG146" s="3">
        <v>0</v>
      </c>
      <c r="CI146" s="3">
        <v>0</v>
      </c>
      <c r="CJ146" s="3">
        <v>0</v>
      </c>
      <c r="CK146" s="3">
        <v>0</v>
      </c>
      <c r="CL146" s="3">
        <v>0</v>
      </c>
      <c r="CM146" s="1"/>
      <c r="CN146" s="3">
        <v>0</v>
      </c>
      <c r="CO146" s="3">
        <v>0</v>
      </c>
      <c r="CP146" s="3">
        <v>0</v>
      </c>
      <c r="CR146" s="3">
        <v>0</v>
      </c>
      <c r="DB146" s="3">
        <v>0</v>
      </c>
      <c r="DC146" s="3">
        <v>0</v>
      </c>
    </row>
    <row r="148" spans="1:107" x14ac:dyDescent="0.2">
      <c r="B148" s="45"/>
      <c r="C148" s="46" t="s">
        <v>46</v>
      </c>
      <c r="H148" s="47"/>
      <c r="I148" s="47"/>
      <c r="J148" s="47"/>
      <c r="K148" s="47"/>
      <c r="L148" s="47"/>
      <c r="CG148" s="47"/>
      <c r="CH148" s="47"/>
      <c r="CL148" s="47">
        <v>556516.18409999984</v>
      </c>
      <c r="CM148" s="47"/>
      <c r="CP148" s="47"/>
      <c r="CQ148" s="47"/>
      <c r="CR148" s="47">
        <v>556516.18409999984</v>
      </c>
      <c r="CS148" s="47"/>
      <c r="CT148" s="48"/>
    </row>
    <row r="150" spans="1:107" ht="13.5" thickBot="1" x14ac:dyDescent="0.25">
      <c r="C150" s="1" t="s">
        <v>42</v>
      </c>
      <c r="K150"/>
      <c r="L150"/>
      <c r="CG150"/>
      <c r="CL150" s="43">
        <f>CL135-CL141-CL146-CL148</f>
        <v>8187166.6858999897</v>
      </c>
      <c r="CP150" s="43">
        <f>CP135-CP141-CP146-CP148</f>
        <v>970471.86999999965</v>
      </c>
      <c r="CR150" s="43">
        <f>CR135-CR141-CR146-CR148</f>
        <v>9157638.5558999982</v>
      </c>
    </row>
    <row r="151" spans="1:107" ht="13.5" thickTop="1" x14ac:dyDescent="0.2"/>
  </sheetData>
  <phoneticPr fontId="0" type="noConversion"/>
  <printOptions horizontalCentered="1"/>
  <pageMargins left="0.5" right="0.5" top="0.5" bottom="0.5" header="0.5" footer="0.25"/>
  <pageSetup paperSize="5" scale="67" fitToHeight="2" orientation="landscape" r:id="rId1"/>
  <headerFooter alignWithMargins="0">
    <oddFooter>&amp;L&amp;8&amp;D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PED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Educational Services Center</dc:creator>
  <cp:lastModifiedBy>Luke Holocher</cp:lastModifiedBy>
  <cp:lastPrinted>2006-07-11T15:49:48Z</cp:lastPrinted>
  <dcterms:created xsi:type="dcterms:W3CDTF">1997-12-11T19:58:58Z</dcterms:created>
  <dcterms:modified xsi:type="dcterms:W3CDTF">2024-03-29T14:51:48Z</dcterms:modified>
</cp:coreProperties>
</file>